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教学进程表（高职数字媒体扩招生）" sheetId="2" r:id="rId1"/>
  </sheets>
  <calcPr calcId="144525"/>
</workbook>
</file>

<file path=xl/sharedStrings.xml><?xml version="1.0" encoding="utf-8"?>
<sst xmlns="http://schemas.openxmlformats.org/spreadsheetml/2006/main" count="232" uniqueCount="119">
  <si>
    <t>教学进程总体安排表(高职扩招)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</si>
  <si>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</si>
  <si>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</si>
  <si>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</si>
  <si>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</si>
  <si>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</si>
  <si>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</si>
  <si>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</si>
  <si>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</si>
  <si>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</si>
  <si>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</si>
  <si>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</si>
  <si>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</si>
  <si>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</si>
  <si>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</si>
  <si>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</si>
  <si>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</si>
  <si>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</si>
  <si>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</si>
  <si>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</si>
  <si>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</si>
  <si>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</si>
  <si>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公共基础课</t>
  </si>
  <si>
    <t>公共必修课</t>
  </si>
  <si>
    <t>08101</t>
  </si>
  <si>
    <t>思想道德修养与法律基础</t>
  </si>
  <si>
    <t>B</t>
  </si>
  <si>
    <t>√</t>
  </si>
  <si>
    <t>考试</t>
  </si>
  <si>
    <t>思政部</t>
  </si>
  <si>
    <t>07105</t>
  </si>
  <si>
    <t>安全教育</t>
  </si>
  <si>
    <t>A</t>
  </si>
  <si>
    <t>2</t>
  </si>
  <si>
    <t>考查</t>
  </si>
  <si>
    <t>08107</t>
  </si>
  <si>
    <t>大学生职业生涯规划</t>
  </si>
  <si>
    <t>08301</t>
  </si>
  <si>
    <t>军训</t>
  </si>
  <si>
    <t>C</t>
  </si>
  <si>
    <t>学校统一</t>
  </si>
  <si>
    <t>线下60学时</t>
  </si>
  <si>
    <t>07101</t>
  </si>
  <si>
    <t>大学语文（A）</t>
  </si>
  <si>
    <t>基础部</t>
  </si>
  <si>
    <t>07104</t>
  </si>
  <si>
    <t>体育与健康</t>
  </si>
  <si>
    <r>
      <rPr>
        <sz val="8"/>
        <rFont val="宋体"/>
        <charset val="134"/>
      </rPr>
      <t>线下3</t>
    </r>
    <r>
      <rPr>
        <sz val="8"/>
        <rFont val="宋体"/>
        <charset val="134"/>
      </rPr>
      <t>6</t>
    </r>
    <r>
      <rPr>
        <sz val="8"/>
        <rFont val="宋体"/>
        <charset val="134"/>
      </rPr>
      <t>学时</t>
    </r>
  </si>
  <si>
    <t>07103</t>
  </si>
  <si>
    <t>大学英语（A）</t>
  </si>
  <si>
    <t>08110</t>
  </si>
  <si>
    <t>大学生心理健康教育</t>
  </si>
  <si>
    <t>08105</t>
  </si>
  <si>
    <t>民族理论与民族政策</t>
  </si>
  <si>
    <t>08102</t>
  </si>
  <si>
    <t>毛泽东思想和中国特色社会主义理念体系概论</t>
  </si>
  <si>
    <t>08106</t>
  </si>
  <si>
    <t>军事理论</t>
  </si>
  <si>
    <t>08109</t>
  </si>
  <si>
    <t>大学生创新创业</t>
  </si>
  <si>
    <t>07109</t>
  </si>
  <si>
    <t>劳动教育</t>
  </si>
  <si>
    <t>3</t>
  </si>
  <si>
    <t>08103</t>
  </si>
  <si>
    <t>形势与政策</t>
  </si>
  <si>
    <t>1-4</t>
  </si>
  <si>
    <t>08108</t>
  </si>
  <si>
    <t>就业指导</t>
  </si>
  <si>
    <r>
      <rPr>
        <sz val="8"/>
        <rFont val="宋体"/>
        <charset val="134"/>
      </rPr>
      <t>线下3</t>
    </r>
    <r>
      <rPr>
        <sz val="8"/>
        <rFont val="宋体"/>
        <charset val="134"/>
      </rPr>
      <t>6学时</t>
    </r>
  </si>
  <si>
    <t>小计</t>
  </si>
  <si>
    <t>公共选修课</t>
  </si>
  <si>
    <t>公共选修1</t>
  </si>
  <si>
    <t>公共选修2</t>
  </si>
  <si>
    <t>公共选修3</t>
  </si>
  <si>
    <t>公共选修4</t>
  </si>
  <si>
    <t>公共基础课累计、占总学时比例</t>
  </si>
  <si>
    <t>专业（技能）课</t>
  </si>
  <si>
    <t>专业必修课</t>
  </si>
  <si>
    <t>032025</t>
  </si>
  <si>
    <t>计算机应用基础</t>
  </si>
  <si>
    <t>新能源系</t>
  </si>
  <si>
    <t>线下30学时</t>
  </si>
  <si>
    <t>032039</t>
  </si>
  <si>
    <t>素描</t>
  </si>
  <si>
    <r>
      <rPr>
        <sz val="8"/>
        <rFont val="宋体"/>
        <charset val="134"/>
      </rPr>
      <t>0</t>
    </r>
    <r>
      <rPr>
        <sz val="8"/>
        <rFont val="宋体"/>
        <charset val="134"/>
      </rPr>
      <t>32086</t>
    </r>
  </si>
  <si>
    <t>色彩</t>
  </si>
  <si>
    <t>线上</t>
  </si>
  <si>
    <t>032084</t>
  </si>
  <si>
    <t>三大构成</t>
  </si>
  <si>
    <t>033014</t>
  </si>
  <si>
    <t>图形图像处理</t>
  </si>
  <si>
    <t>033022</t>
  </si>
  <si>
    <t>二维动画制作</t>
  </si>
  <si>
    <t>032036</t>
  </si>
  <si>
    <t>摄影摄像技术</t>
  </si>
  <si>
    <t>线下72学时学时</t>
  </si>
  <si>
    <t>033005</t>
  </si>
  <si>
    <t>影视剪辑</t>
  </si>
  <si>
    <t>线下100学时</t>
  </si>
  <si>
    <t>032052</t>
  </si>
  <si>
    <t>影视后期</t>
  </si>
  <si>
    <t>毕业设计</t>
  </si>
  <si>
    <t>线下80学时</t>
  </si>
  <si>
    <t>033009</t>
  </si>
  <si>
    <t>顶岗实习</t>
  </si>
  <si>
    <t>4</t>
  </si>
  <si>
    <t>专业选修课</t>
  </si>
  <si>
    <t>033085</t>
  </si>
  <si>
    <t>音频编辑AU</t>
  </si>
  <si>
    <t>033013</t>
  </si>
  <si>
    <t>数据库原理及应用</t>
  </si>
  <si>
    <t xml:space="preserve">B </t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</si>
  <si>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</si>
  <si>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</si>
  <si>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</si>
  <si>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</si>
  <si>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</si>
  <si>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</si>
  <si>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—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</si>
</sst>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176" formatCode="General&quot;学&quot;&quot;期&quot;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);[Red]\(0.00\)"/>
    <numFmt numFmtId="178" formatCode="0_ "/>
    <numFmt numFmtId="179" formatCode="0.00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b/>
      <sz val="8"/>
      <name val="宋体"/>
      <charset val="134"/>
    </font>
    <font>
      <sz val="8"/>
      <name val="Wingdings 2"/>
      <charset val="2"/>
    </font>
    <font>
      <sz val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6" fillId="26" borderId="25" applyNumberFormat="0" applyAlignment="0" applyProtection="0">
      <alignment vertical="center"/>
    </xf>
    <xf numFmtId="0" fontId="28" fillId="26" borderId="20" applyNumberFormat="0" applyAlignment="0" applyProtection="0">
      <alignment vertical="center"/>
    </xf>
    <xf numFmtId="0" fontId="29" fillId="28" borderId="26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textRotation="255" wrapText="1"/>
    </xf>
    <xf numFmtId="0" fontId="5" fillId="0" borderId="9" xfId="0" applyFont="1" applyFill="1" applyBorder="1" applyAlignment="1">
      <alignment horizontal="center" vertical="center" textRotation="255" wrapText="1"/>
    </xf>
    <xf numFmtId="0" fontId="6" fillId="0" borderId="10" xfId="0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textRotation="255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10" xfId="0" applyFont="1" applyFill="1" applyBorder="1" applyAlignment="1">
      <alignment horizontal="center" vertical="center" textRotation="255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textRotation="255" wrapText="1"/>
    </xf>
    <xf numFmtId="0" fontId="8" fillId="0" borderId="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textRotation="255"/>
    </xf>
    <xf numFmtId="0" fontId="5" fillId="0" borderId="12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3" fontId="8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177" fontId="6" fillId="0" borderId="10" xfId="0" applyNumberFormat="1" applyFont="1" applyFill="1" applyBorder="1" applyAlignment="1">
      <alignment horizontal="center" vertical="center"/>
    </xf>
    <xf numFmtId="177" fontId="6" fillId="0" borderId="10" xfId="0" applyNumberFormat="1" applyFont="1" applyFill="1" applyBorder="1" applyAlignment="1">
      <alignment horizontal="center" vertical="center"/>
    </xf>
    <xf numFmtId="177" fontId="9" fillId="0" borderId="5" xfId="0" applyNumberFormat="1" applyFont="1" applyFill="1" applyBorder="1" applyAlignment="1">
      <alignment horizontal="center" vertical="center"/>
    </xf>
    <xf numFmtId="177" fontId="9" fillId="0" borderId="5" xfId="0" applyNumberFormat="1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/>
    </xf>
    <xf numFmtId="178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/>
    </xf>
    <xf numFmtId="177" fontId="5" fillId="0" borderId="10" xfId="0" applyNumberFormat="1" applyFont="1" applyFill="1" applyBorder="1" applyAlignment="1">
      <alignment horizontal="center" vertical="center"/>
    </xf>
    <xf numFmtId="177" fontId="5" fillId="0" borderId="10" xfId="0" applyNumberFormat="1" applyFont="1" applyFill="1" applyBorder="1" applyAlignment="1">
      <alignment horizontal="center" vertical="center"/>
    </xf>
    <xf numFmtId="177" fontId="8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177" fontId="8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179" fontId="8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179" fontId="8" fillId="0" borderId="5" xfId="0" applyNumberFormat="1" applyFont="1" applyFill="1" applyBorder="1" applyAlignment="1">
      <alignment vertical="center"/>
    </xf>
    <xf numFmtId="178" fontId="4" fillId="0" borderId="5" xfId="0" applyNumberFormat="1" applyFont="1" applyFill="1" applyBorder="1" applyAlignment="1">
      <alignment horizontal="center" vertical="center"/>
    </xf>
    <xf numFmtId="178" fontId="4" fillId="0" borderId="7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/>
    </xf>
    <xf numFmtId="10" fontId="8" fillId="0" borderId="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vertical="center"/>
    </xf>
    <xf numFmtId="0" fontId="5" fillId="0" borderId="16" xfId="0" applyFont="1" applyFill="1" applyBorder="1" applyAlignment="1">
      <alignment horizontal="left" vertical="center" wrapText="1"/>
    </xf>
    <xf numFmtId="9" fontId="8" fillId="0" borderId="5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9" fontId="8" fillId="0" borderId="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10" fontId="5" fillId="0" borderId="5" xfId="0" applyNumberFormat="1" applyFont="1" applyFill="1" applyBorder="1" applyAlignment="1">
      <alignment horizontal="center" vertical="center"/>
    </xf>
    <xf numFmtId="9" fontId="5" fillId="0" borderId="16" xfId="11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/>
    </xf>
    <xf numFmtId="9" fontId="4" fillId="0" borderId="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9" fontId="4" fillId="0" borderId="7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49" fontId="6" fillId="0" borderId="5" xfId="0" applyNumberFormat="1" applyFont="1" applyFill="1" applyBorder="1" applyAlignment="1" quotePrefix="1">
      <alignment horizontal="center" vertical="center" wrapText="1"/>
    </xf>
    <xf numFmtId="49" fontId="5" fillId="0" borderId="5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1"/>
  <sheetViews>
    <sheetView tabSelected="1" zoomScale="80" zoomScaleNormal="80" workbookViewId="0">
      <pane xSplit="19" ySplit="5" topLeftCell="T45" activePane="bottomRight" state="frozen"/>
      <selection/>
      <selection pane="topRight"/>
      <selection pane="bottomLeft"/>
      <selection pane="bottomRight" activeCell="W47" sqref="W47"/>
    </sheetView>
  </sheetViews>
  <sheetFormatPr defaultColWidth="8.875" defaultRowHeight="13.5"/>
  <cols>
    <col min="1" max="2" width="3" style="3" customWidth="1"/>
    <col min="3" max="3" width="3.875" style="4" customWidth="1"/>
    <col min="4" max="4" width="7.25" style="4" customWidth="1"/>
    <col min="5" max="5" width="18.375" style="4" customWidth="1"/>
    <col min="6" max="8" width="4.125" style="4" customWidth="1"/>
    <col min="9" max="9" width="4.525" style="4" customWidth="1"/>
    <col min="10" max="10" width="4.125" style="4" customWidth="1"/>
    <col min="11" max="11" width="4.36666666666667" style="4" customWidth="1"/>
    <col min="12" max="12" width="5.125" style="4" customWidth="1"/>
    <col min="13" max="13" width="7.75" style="3" customWidth="1"/>
    <col min="14" max="14" width="7.875" style="3" customWidth="1"/>
    <col min="15" max="15" width="7.5" style="3" customWidth="1"/>
    <col min="16" max="16" width="8.5" style="3" customWidth="1"/>
    <col min="17" max="17" width="4.25" style="3" customWidth="1"/>
    <col min="18" max="18" width="9.125" style="3" customWidth="1"/>
    <col min="19" max="19" width="16.875" style="3" customWidth="1"/>
    <col min="20" max="16384" width="8.875" style="3"/>
  </cols>
  <sheetData>
    <row r="1" ht="33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22.9" customHeight="1" spans="1:19">
      <c r="A2" s="6" t="s">
        <v>1</v>
      </c>
      <c r="B2" s="7"/>
      <c r="C2" s="7" t="s">
        <v>2</v>
      </c>
      <c r="D2" s="7" t="s">
        <v>3</v>
      </c>
      <c r="E2" s="8" t="s">
        <v>4</v>
      </c>
      <c r="F2" s="9" t="s">
        <v>5</v>
      </c>
      <c r="G2" s="9"/>
      <c r="H2" s="7" t="s">
        <v>6</v>
      </c>
      <c r="I2" s="7" t="s">
        <v>7</v>
      </c>
      <c r="J2" s="7"/>
      <c r="K2" s="7"/>
      <c r="L2" s="7" t="s">
        <v>8</v>
      </c>
      <c r="M2" s="7" t="s">
        <v>9</v>
      </c>
      <c r="N2" s="7"/>
      <c r="O2" s="7"/>
      <c r="P2" s="7"/>
      <c r="Q2" s="7" t="s">
        <v>10</v>
      </c>
      <c r="R2" s="7" t="s">
        <v>11</v>
      </c>
      <c r="S2" s="87" t="s">
        <v>12</v>
      </c>
    </row>
    <row r="3" spans="1:19">
      <c r="A3" s="10"/>
      <c r="B3" s="11"/>
      <c r="C3" s="11"/>
      <c r="D3" s="11"/>
      <c r="E3" s="12"/>
      <c r="F3" s="11" t="s">
        <v>13</v>
      </c>
      <c r="G3" s="11" t="s">
        <v>14</v>
      </c>
      <c r="H3" s="11"/>
      <c r="I3" s="11" t="s">
        <v>15</v>
      </c>
      <c r="J3" s="11" t="s">
        <v>16</v>
      </c>
      <c r="K3" s="11" t="s">
        <v>17</v>
      </c>
      <c r="L3" s="11"/>
      <c r="M3" s="61" t="s">
        <v>18</v>
      </c>
      <c r="N3" s="61" t="s">
        <v>19</v>
      </c>
      <c r="O3" s="61" t="s">
        <v>20</v>
      </c>
      <c r="P3" s="61" t="s">
        <v>21</v>
      </c>
      <c r="Q3" s="11"/>
      <c r="R3" s="11"/>
      <c r="S3" s="88"/>
    </row>
    <row r="4" spans="1:19">
      <c r="A4" s="10"/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62"/>
      <c r="N4" s="62"/>
      <c r="O4" s="62"/>
      <c r="P4" s="62"/>
      <c r="Q4" s="11"/>
      <c r="R4" s="11"/>
      <c r="S4" s="88"/>
    </row>
    <row r="5" ht="14.25" spans="1:19">
      <c r="A5" s="13"/>
      <c r="B5" s="14"/>
      <c r="C5" s="14"/>
      <c r="D5" s="14"/>
      <c r="E5" s="15"/>
      <c r="F5" s="14"/>
      <c r="G5" s="14"/>
      <c r="H5" s="14"/>
      <c r="I5" s="14"/>
      <c r="J5" s="14"/>
      <c r="K5" s="14"/>
      <c r="L5" s="14"/>
      <c r="M5" s="63"/>
      <c r="N5" s="63"/>
      <c r="O5" s="63"/>
      <c r="P5" s="63"/>
      <c r="Q5" s="14"/>
      <c r="R5" s="14"/>
      <c r="S5" s="89"/>
    </row>
    <row r="6" s="1" customFormat="1" ht="19.15" customHeight="1" spans="1:19">
      <c r="A6" s="16" t="s">
        <v>22</v>
      </c>
      <c r="B6" s="17" t="s">
        <v>23</v>
      </c>
      <c r="C6" s="18">
        <v>1</v>
      </c>
      <c r="D6" s="19" t="s">
        <v>24</v>
      </c>
      <c r="E6" s="20" t="s">
        <v>25</v>
      </c>
      <c r="F6" s="20" t="s">
        <v>26</v>
      </c>
      <c r="G6" s="21" t="s">
        <v>27</v>
      </c>
      <c r="H6" s="20">
        <f>I6/18</f>
        <v>3</v>
      </c>
      <c r="I6" s="64">
        <f t="shared" ref="I6:I20" si="0">J6+K6</f>
        <v>54</v>
      </c>
      <c r="J6" s="20">
        <v>46</v>
      </c>
      <c r="K6" s="20">
        <v>8</v>
      </c>
      <c r="L6" s="20">
        <v>1</v>
      </c>
      <c r="M6" s="65" t="str">
        <f>IF($L6=M$3,(IF(OR($F6="A",$G6="√"),$I6/M$5,$J6/M$5)),"")</f>
        <v/>
      </c>
      <c r="N6" s="66" t="str">
        <f t="shared" ref="N6:P6" si="1">IF($L6=N$3,(IF(OR($F6="A",$G6="√"),$I6/N$5,$J6/N$5)),"")</f>
        <v/>
      </c>
      <c r="O6" s="66" t="str">
        <f t="shared" si="1"/>
        <v/>
      </c>
      <c r="P6" s="66" t="str">
        <f t="shared" si="1"/>
        <v/>
      </c>
      <c r="Q6" s="19" t="s">
        <v>28</v>
      </c>
      <c r="R6" s="90" t="s">
        <v>29</v>
      </c>
      <c r="S6" s="91"/>
    </row>
    <row r="7" ht="19.15" customHeight="1" spans="1:19">
      <c r="A7" s="16"/>
      <c r="B7" s="22"/>
      <c r="C7" s="23">
        <v>2</v>
      </c>
      <c r="D7" s="24" t="s">
        <v>30</v>
      </c>
      <c r="E7" s="25" t="s">
        <v>31</v>
      </c>
      <c r="F7" s="25" t="s">
        <v>32</v>
      </c>
      <c r="G7" s="25"/>
      <c r="H7" s="26">
        <f>I7/18</f>
        <v>1</v>
      </c>
      <c r="I7" s="32">
        <f t="shared" si="0"/>
        <v>18</v>
      </c>
      <c r="J7" s="25">
        <v>18</v>
      </c>
      <c r="K7" s="25">
        <v>0</v>
      </c>
      <c r="L7" s="24" t="s">
        <v>33</v>
      </c>
      <c r="M7" s="67"/>
      <c r="N7" s="68"/>
      <c r="O7" s="68"/>
      <c r="P7" s="68"/>
      <c r="Q7" s="24" t="s">
        <v>34</v>
      </c>
      <c r="R7" s="92" t="s">
        <v>29</v>
      </c>
      <c r="S7" s="93"/>
    </row>
    <row r="8" ht="19.15" customHeight="1" spans="1:19">
      <c r="A8" s="16"/>
      <c r="B8" s="22"/>
      <c r="C8" s="27">
        <v>3</v>
      </c>
      <c r="D8" s="24" t="s">
        <v>35</v>
      </c>
      <c r="E8" s="25" t="s">
        <v>36</v>
      </c>
      <c r="F8" s="25" t="s">
        <v>26</v>
      </c>
      <c r="G8" s="25" t="s">
        <v>27</v>
      </c>
      <c r="H8" s="26">
        <f>I8/18</f>
        <v>1</v>
      </c>
      <c r="I8" s="32">
        <f t="shared" si="0"/>
        <v>18</v>
      </c>
      <c r="J8" s="25">
        <v>14</v>
      </c>
      <c r="K8" s="25">
        <v>4</v>
      </c>
      <c r="L8" s="25">
        <v>1</v>
      </c>
      <c r="M8" s="69"/>
      <c r="N8" s="70"/>
      <c r="O8" s="70" t="str">
        <f>IF($L8=O$3,(IF(OR($F8="A",$G8="√"),$I8/O$5,$J8/O$5)),"")</f>
        <v/>
      </c>
      <c r="P8" s="70" t="str">
        <f>IF($L8=P$3,(IF(OR($F8="A",$G8="√"),$I8/P$5,$J8/P$5)),"")</f>
        <v/>
      </c>
      <c r="Q8" s="24" t="s">
        <v>34</v>
      </c>
      <c r="R8" s="92" t="s">
        <v>29</v>
      </c>
      <c r="S8" s="94"/>
    </row>
    <row r="9" ht="19.15" customHeight="1" spans="1:19">
      <c r="A9" s="16"/>
      <c r="B9" s="22"/>
      <c r="C9" s="27">
        <v>4</v>
      </c>
      <c r="D9" s="24" t="s">
        <v>37</v>
      </c>
      <c r="E9" s="25" t="s">
        <v>38</v>
      </c>
      <c r="F9" s="25" t="s">
        <v>39</v>
      </c>
      <c r="G9" s="25" t="s">
        <v>27</v>
      </c>
      <c r="H9" s="26">
        <v>2</v>
      </c>
      <c r="I9" s="32">
        <f t="shared" si="0"/>
        <v>60</v>
      </c>
      <c r="J9" s="25">
        <v>0</v>
      </c>
      <c r="K9" s="25">
        <v>60</v>
      </c>
      <c r="L9" s="25">
        <v>1</v>
      </c>
      <c r="M9" s="70"/>
      <c r="N9" s="70"/>
      <c r="O9" s="70"/>
      <c r="P9" s="70"/>
      <c r="Q9" s="24" t="s">
        <v>34</v>
      </c>
      <c r="R9" s="92" t="s">
        <v>40</v>
      </c>
      <c r="S9" s="94" t="s">
        <v>41</v>
      </c>
    </row>
    <row r="10" s="1" customFormat="1" ht="19.15" customHeight="1" spans="1:19">
      <c r="A10" s="16"/>
      <c r="B10" s="22"/>
      <c r="C10" s="28">
        <v>5</v>
      </c>
      <c r="D10" s="113" t="s">
        <v>42</v>
      </c>
      <c r="E10" s="21" t="s">
        <v>43</v>
      </c>
      <c r="F10" s="21" t="s">
        <v>32</v>
      </c>
      <c r="G10" s="28"/>
      <c r="H10" s="20">
        <f t="shared" ref="H10:H17" si="2">I10/18</f>
        <v>4</v>
      </c>
      <c r="I10" s="71">
        <f t="shared" si="0"/>
        <v>72</v>
      </c>
      <c r="J10" s="21">
        <v>72</v>
      </c>
      <c r="K10" s="28">
        <v>0</v>
      </c>
      <c r="L10" s="28">
        <v>1</v>
      </c>
      <c r="M10" s="65" t="str">
        <f t="shared" ref="M10:P10" si="3">IF($L10=M$3,(IF(OR($F10="A",$G10="√"),$I10/M$5,$J10/M$5)),"")</f>
        <v/>
      </c>
      <c r="N10" s="72" t="str">
        <f t="shared" si="3"/>
        <v/>
      </c>
      <c r="O10" s="72" t="str">
        <f t="shared" si="3"/>
        <v/>
      </c>
      <c r="P10" s="72" t="str">
        <f t="shared" si="3"/>
        <v/>
      </c>
      <c r="Q10" s="29" t="s">
        <v>28</v>
      </c>
      <c r="R10" s="95" t="s">
        <v>44</v>
      </c>
      <c r="S10" s="96"/>
    </row>
    <row r="11" ht="19.15" customHeight="1" spans="1:19">
      <c r="A11" s="16"/>
      <c r="B11" s="22"/>
      <c r="C11" s="27">
        <v>6</v>
      </c>
      <c r="D11" s="24" t="s">
        <v>45</v>
      </c>
      <c r="E11" s="25" t="s">
        <v>46</v>
      </c>
      <c r="F11" s="24" t="s">
        <v>26</v>
      </c>
      <c r="G11" s="25" t="s">
        <v>27</v>
      </c>
      <c r="H11" s="26">
        <f t="shared" si="2"/>
        <v>4</v>
      </c>
      <c r="I11" s="32">
        <f t="shared" si="0"/>
        <v>72</v>
      </c>
      <c r="J11" s="73">
        <v>24</v>
      </c>
      <c r="K11" s="25">
        <v>48</v>
      </c>
      <c r="L11" s="25">
        <v>1</v>
      </c>
      <c r="M11" s="69" t="str">
        <f>IF($L11=M$3,(IF(OR($F11="A",$G11="√"),$I11/M$5,$J11/M$5)),"")</f>
        <v/>
      </c>
      <c r="N11" s="70" t="str">
        <f t="shared" ref="N11:P11" si="4">IF($L11=N$3,(IF(OR($F11="A",$G11="√"),$I11/N$5,$J11/N$5)),"")</f>
        <v/>
      </c>
      <c r="O11" s="70" t="str">
        <f t="shared" si="4"/>
        <v/>
      </c>
      <c r="P11" s="70" t="str">
        <f t="shared" si="4"/>
        <v/>
      </c>
      <c r="Q11" s="24" t="s">
        <v>28</v>
      </c>
      <c r="R11" s="92" t="s">
        <v>44</v>
      </c>
      <c r="S11" s="94" t="s">
        <v>47</v>
      </c>
    </row>
    <row r="12" ht="19.15" customHeight="1" spans="1:19">
      <c r="A12" s="16"/>
      <c r="B12" s="22"/>
      <c r="C12" s="23">
        <v>7</v>
      </c>
      <c r="D12" s="114" t="s">
        <v>48</v>
      </c>
      <c r="E12" s="25" t="s">
        <v>49</v>
      </c>
      <c r="F12" s="25" t="s">
        <v>32</v>
      </c>
      <c r="G12" s="25"/>
      <c r="H12" s="26">
        <f t="shared" si="2"/>
        <v>4</v>
      </c>
      <c r="I12" s="32">
        <f t="shared" si="0"/>
        <v>72</v>
      </c>
      <c r="J12" s="73">
        <v>72</v>
      </c>
      <c r="K12" s="25">
        <v>0</v>
      </c>
      <c r="L12" s="25">
        <v>1</v>
      </c>
      <c r="M12" s="69" t="str">
        <f>IF($L12=M$3,(IF(OR($F12="A",$G12="√"),$I12/M$5,$J12/M$5)),"")</f>
        <v/>
      </c>
      <c r="N12" s="70"/>
      <c r="O12" s="70"/>
      <c r="P12" s="70"/>
      <c r="Q12" s="24" t="s">
        <v>28</v>
      </c>
      <c r="R12" s="92" t="s">
        <v>44</v>
      </c>
      <c r="S12" s="94"/>
    </row>
    <row r="13" ht="19.15" customHeight="1" spans="1:19">
      <c r="A13" s="16"/>
      <c r="B13" s="22"/>
      <c r="C13" s="27">
        <v>8</v>
      </c>
      <c r="D13" s="24" t="s">
        <v>50</v>
      </c>
      <c r="E13" s="25" t="s">
        <v>51</v>
      </c>
      <c r="F13" s="25" t="s">
        <v>26</v>
      </c>
      <c r="G13" s="25" t="s">
        <v>27</v>
      </c>
      <c r="H13" s="26">
        <f t="shared" si="2"/>
        <v>2</v>
      </c>
      <c r="I13" s="32">
        <f t="shared" si="0"/>
        <v>36</v>
      </c>
      <c r="J13" s="25">
        <v>30</v>
      </c>
      <c r="K13" s="25">
        <v>6</v>
      </c>
      <c r="L13" s="25">
        <v>1</v>
      </c>
      <c r="M13" s="69" t="str">
        <f>IF($L13=M$3,(IF(OR($F13="A",$G13="√"),$I13/M$5,$J13/M$5)),"")</f>
        <v/>
      </c>
      <c r="N13" s="70" t="str">
        <f>IF($L13=N$3,(IF(OR($F13="A",$G13="√"),$I13/N$5,$J13/N$5)),"")</f>
        <v/>
      </c>
      <c r="O13" s="70" t="str">
        <f t="shared" ref="O13:P13" si="5">IF($L13=O$3,(IF(OR($F13="A",$G13="√"),$I13/O$5,$J13/O$5)),"")</f>
        <v/>
      </c>
      <c r="P13" s="70" t="str">
        <f t="shared" si="5"/>
        <v/>
      </c>
      <c r="Q13" s="24" t="s">
        <v>34</v>
      </c>
      <c r="R13" s="92" t="s">
        <v>29</v>
      </c>
      <c r="S13" s="94"/>
    </row>
    <row r="14" ht="19.15" customHeight="1" spans="1:19">
      <c r="A14" s="30"/>
      <c r="B14" s="22"/>
      <c r="C14" s="28">
        <v>9</v>
      </c>
      <c r="D14" s="29" t="s">
        <v>52</v>
      </c>
      <c r="E14" s="21" t="s">
        <v>53</v>
      </c>
      <c r="F14" s="25" t="s">
        <v>32</v>
      </c>
      <c r="G14" s="25"/>
      <c r="H14" s="26">
        <f t="shared" si="2"/>
        <v>1</v>
      </c>
      <c r="I14" s="32">
        <f t="shared" si="0"/>
        <v>18</v>
      </c>
      <c r="J14" s="25">
        <v>18</v>
      </c>
      <c r="K14" s="25">
        <v>0</v>
      </c>
      <c r="L14" s="25">
        <v>2</v>
      </c>
      <c r="M14" s="70" t="str">
        <f t="shared" ref="M14:P14" si="6">IF($L14=M$3,(IF(OR($F14="A",$G14="√"),$I14/M$5,$J14/M$5)),"")</f>
        <v/>
      </c>
      <c r="N14" s="69" t="str">
        <f t="shared" si="6"/>
        <v/>
      </c>
      <c r="O14" s="70" t="str">
        <f t="shared" si="6"/>
        <v/>
      </c>
      <c r="P14" s="70" t="str">
        <f t="shared" si="6"/>
        <v/>
      </c>
      <c r="Q14" s="24" t="s">
        <v>28</v>
      </c>
      <c r="R14" s="92" t="s">
        <v>29</v>
      </c>
      <c r="S14" s="94"/>
    </row>
    <row r="15" s="1" customFormat="1" ht="21" spans="1:19">
      <c r="A15" s="30"/>
      <c r="B15" s="22"/>
      <c r="C15" s="18">
        <v>10</v>
      </c>
      <c r="D15" s="29" t="s">
        <v>54</v>
      </c>
      <c r="E15" s="21" t="s">
        <v>55</v>
      </c>
      <c r="F15" s="21" t="s">
        <v>26</v>
      </c>
      <c r="G15" s="21" t="s">
        <v>27</v>
      </c>
      <c r="H15" s="20">
        <f t="shared" si="2"/>
        <v>4</v>
      </c>
      <c r="I15" s="74">
        <f t="shared" si="0"/>
        <v>72</v>
      </c>
      <c r="J15" s="21">
        <v>62</v>
      </c>
      <c r="K15" s="21">
        <v>10</v>
      </c>
      <c r="L15" s="21">
        <v>2</v>
      </c>
      <c r="M15" s="72"/>
      <c r="N15" s="75"/>
      <c r="O15" s="72"/>
      <c r="P15" s="72"/>
      <c r="Q15" s="29" t="s">
        <v>28</v>
      </c>
      <c r="R15" s="95" t="s">
        <v>29</v>
      </c>
      <c r="S15" s="97"/>
    </row>
    <row r="16" ht="19.15" customHeight="1" spans="1:19">
      <c r="A16" s="30"/>
      <c r="B16" s="22"/>
      <c r="C16" s="27">
        <v>11</v>
      </c>
      <c r="D16" s="24" t="s">
        <v>56</v>
      </c>
      <c r="E16" s="25" t="s">
        <v>57</v>
      </c>
      <c r="F16" s="25" t="s">
        <v>32</v>
      </c>
      <c r="G16" s="25"/>
      <c r="H16" s="26">
        <f t="shared" si="2"/>
        <v>2</v>
      </c>
      <c r="I16" s="32">
        <f t="shared" si="0"/>
        <v>36</v>
      </c>
      <c r="J16" s="25">
        <v>36</v>
      </c>
      <c r="K16" s="25">
        <v>0</v>
      </c>
      <c r="L16" s="25">
        <v>2</v>
      </c>
      <c r="M16" s="70"/>
      <c r="N16" s="69"/>
      <c r="O16" s="70"/>
      <c r="P16" s="70"/>
      <c r="Q16" s="24" t="s">
        <v>34</v>
      </c>
      <c r="R16" s="92" t="s">
        <v>29</v>
      </c>
      <c r="S16" s="94"/>
    </row>
    <row r="17" ht="19.15" customHeight="1" spans="1:19">
      <c r="A17" s="30"/>
      <c r="B17" s="22"/>
      <c r="C17" s="27">
        <v>12</v>
      </c>
      <c r="D17" s="31" t="s">
        <v>58</v>
      </c>
      <c r="E17" s="32" t="s">
        <v>59</v>
      </c>
      <c r="F17" s="24" t="s">
        <v>26</v>
      </c>
      <c r="G17" s="25" t="s">
        <v>27</v>
      </c>
      <c r="H17" s="26">
        <f t="shared" si="2"/>
        <v>1</v>
      </c>
      <c r="I17" s="32">
        <f t="shared" si="0"/>
        <v>18</v>
      </c>
      <c r="J17" s="73">
        <v>14</v>
      </c>
      <c r="K17" s="25">
        <v>4</v>
      </c>
      <c r="L17" s="25">
        <v>2</v>
      </c>
      <c r="M17" s="70"/>
      <c r="N17" s="69"/>
      <c r="O17" s="70"/>
      <c r="P17" s="70"/>
      <c r="Q17" s="24" t="s">
        <v>28</v>
      </c>
      <c r="R17" s="92" t="s">
        <v>44</v>
      </c>
      <c r="S17" s="94"/>
    </row>
    <row r="18" ht="19.15" customHeight="1" spans="1:19">
      <c r="A18" s="30"/>
      <c r="B18" s="22"/>
      <c r="C18" s="23">
        <v>13</v>
      </c>
      <c r="D18" s="24" t="s">
        <v>60</v>
      </c>
      <c r="E18" s="25" t="s">
        <v>61</v>
      </c>
      <c r="F18" s="25" t="s">
        <v>26</v>
      </c>
      <c r="G18" s="25" t="s">
        <v>27</v>
      </c>
      <c r="H18" s="26">
        <v>1</v>
      </c>
      <c r="I18" s="32">
        <v>18</v>
      </c>
      <c r="J18" s="25">
        <v>0</v>
      </c>
      <c r="K18" s="25">
        <v>18</v>
      </c>
      <c r="L18" s="114" t="s">
        <v>62</v>
      </c>
      <c r="M18" s="70"/>
      <c r="N18" s="70"/>
      <c r="O18" s="70"/>
      <c r="P18" s="70"/>
      <c r="Q18" s="24" t="s">
        <v>34</v>
      </c>
      <c r="R18" s="92" t="s">
        <v>44</v>
      </c>
      <c r="S18" s="94"/>
    </row>
    <row r="19" ht="19.15" customHeight="1" spans="1:19">
      <c r="A19" s="30"/>
      <c r="B19" s="22"/>
      <c r="C19" s="27">
        <v>14</v>
      </c>
      <c r="D19" s="24" t="s">
        <v>63</v>
      </c>
      <c r="E19" s="25" t="s">
        <v>64</v>
      </c>
      <c r="F19" s="25" t="s">
        <v>32</v>
      </c>
      <c r="G19" s="25"/>
      <c r="H19" s="26">
        <v>2</v>
      </c>
      <c r="I19" s="32">
        <v>36</v>
      </c>
      <c r="J19" s="25">
        <v>36</v>
      </c>
      <c r="K19" s="25">
        <v>0</v>
      </c>
      <c r="L19" s="24" t="s">
        <v>65</v>
      </c>
      <c r="M19" s="76"/>
      <c r="N19" s="77"/>
      <c r="O19" s="77"/>
      <c r="P19" s="77"/>
      <c r="Q19" s="24" t="s">
        <v>34</v>
      </c>
      <c r="R19" s="92" t="s">
        <v>29</v>
      </c>
      <c r="S19" s="93"/>
    </row>
    <row r="20" ht="19.15" customHeight="1" spans="1:19">
      <c r="A20" s="30"/>
      <c r="B20" s="22"/>
      <c r="C20" s="33">
        <v>15</v>
      </c>
      <c r="D20" s="114" t="s">
        <v>66</v>
      </c>
      <c r="E20" s="25" t="s">
        <v>67</v>
      </c>
      <c r="F20" s="25" t="s">
        <v>26</v>
      </c>
      <c r="G20" s="25" t="s">
        <v>27</v>
      </c>
      <c r="H20" s="25">
        <f>I20/18</f>
        <v>2</v>
      </c>
      <c r="I20" s="41">
        <f t="shared" si="0"/>
        <v>36</v>
      </c>
      <c r="J20" s="25">
        <v>12</v>
      </c>
      <c r="K20" s="23">
        <v>24</v>
      </c>
      <c r="L20" s="23">
        <v>3</v>
      </c>
      <c r="M20" s="70"/>
      <c r="N20" s="70"/>
      <c r="O20" s="70"/>
      <c r="P20" s="69"/>
      <c r="Q20" s="24" t="s">
        <v>34</v>
      </c>
      <c r="R20" s="92" t="s">
        <v>29</v>
      </c>
      <c r="S20" s="93" t="s">
        <v>68</v>
      </c>
    </row>
    <row r="21" ht="19.15" customHeight="1" spans="1:19">
      <c r="A21" s="30"/>
      <c r="B21" s="34"/>
      <c r="C21" s="35" t="s">
        <v>69</v>
      </c>
      <c r="D21" s="35"/>
      <c r="E21" s="35"/>
      <c r="F21" s="35"/>
      <c r="G21" s="35"/>
      <c r="H21" s="36">
        <f>SUM(H6:H20)</f>
        <v>34</v>
      </c>
      <c r="I21" s="36">
        <f>SUM(I6:I20)</f>
        <v>636</v>
      </c>
      <c r="J21" s="36">
        <f>SUM(J6:J20)</f>
        <v>454</v>
      </c>
      <c r="K21" s="36">
        <f>SUM(K6:K20)</f>
        <v>182</v>
      </c>
      <c r="L21" s="38"/>
      <c r="M21" s="78"/>
      <c r="N21" s="78"/>
      <c r="O21" s="78"/>
      <c r="P21" s="78"/>
      <c r="Q21" s="98"/>
      <c r="R21" s="98"/>
      <c r="S21" s="99"/>
    </row>
    <row r="22" ht="19.15" customHeight="1" spans="1:19">
      <c r="A22" s="30"/>
      <c r="B22" s="37" t="s">
        <v>70</v>
      </c>
      <c r="C22" s="24">
        <v>1</v>
      </c>
      <c r="D22" s="24"/>
      <c r="E22" s="25" t="s">
        <v>71</v>
      </c>
      <c r="F22" s="25" t="s">
        <v>32</v>
      </c>
      <c r="G22" s="25"/>
      <c r="H22" s="25">
        <v>2</v>
      </c>
      <c r="I22" s="41">
        <v>36</v>
      </c>
      <c r="J22" s="25">
        <v>36</v>
      </c>
      <c r="K22" s="23"/>
      <c r="L22" s="23">
        <v>2</v>
      </c>
      <c r="M22" s="70"/>
      <c r="N22" s="70"/>
      <c r="O22" s="70"/>
      <c r="P22" s="70"/>
      <c r="Q22" s="24" t="s">
        <v>34</v>
      </c>
      <c r="R22" s="92"/>
      <c r="S22" s="100"/>
    </row>
    <row r="23" ht="19.15" customHeight="1" spans="1:19">
      <c r="A23" s="30"/>
      <c r="B23" s="22"/>
      <c r="C23" s="24">
        <v>2</v>
      </c>
      <c r="D23" s="24"/>
      <c r="E23" s="25" t="s">
        <v>72</v>
      </c>
      <c r="F23" s="25" t="s">
        <v>32</v>
      </c>
      <c r="G23" s="25"/>
      <c r="H23" s="25">
        <v>2</v>
      </c>
      <c r="I23" s="41">
        <v>36</v>
      </c>
      <c r="J23" s="25">
        <v>36</v>
      </c>
      <c r="K23" s="23"/>
      <c r="L23" s="23">
        <v>2</v>
      </c>
      <c r="M23" s="70"/>
      <c r="N23" s="70"/>
      <c r="O23" s="70"/>
      <c r="P23" s="70"/>
      <c r="Q23" s="24" t="s">
        <v>34</v>
      </c>
      <c r="R23" s="92"/>
      <c r="S23" s="100"/>
    </row>
    <row r="24" ht="19.15" customHeight="1" spans="1:19">
      <c r="A24" s="30"/>
      <c r="B24" s="22"/>
      <c r="C24" s="24">
        <v>3</v>
      </c>
      <c r="D24" s="24"/>
      <c r="E24" s="25" t="s">
        <v>73</v>
      </c>
      <c r="F24" s="25" t="s">
        <v>32</v>
      </c>
      <c r="G24" s="23"/>
      <c r="H24" s="25">
        <v>2</v>
      </c>
      <c r="I24" s="41">
        <v>36</v>
      </c>
      <c r="J24" s="25">
        <v>36</v>
      </c>
      <c r="K24" s="23"/>
      <c r="L24" s="79">
        <v>3</v>
      </c>
      <c r="M24" s="70"/>
      <c r="N24" s="69"/>
      <c r="O24" s="70"/>
      <c r="P24" s="70"/>
      <c r="Q24" s="24" t="s">
        <v>34</v>
      </c>
      <c r="R24" s="92"/>
      <c r="S24" s="100"/>
    </row>
    <row r="25" ht="19.15" customHeight="1" spans="1:19">
      <c r="A25" s="30"/>
      <c r="B25" s="22"/>
      <c r="C25" s="24">
        <v>4</v>
      </c>
      <c r="D25" s="24"/>
      <c r="E25" s="25" t="s">
        <v>74</v>
      </c>
      <c r="F25" s="25" t="s">
        <v>32</v>
      </c>
      <c r="G25" s="23"/>
      <c r="H25" s="25">
        <v>2</v>
      </c>
      <c r="I25" s="23">
        <v>36</v>
      </c>
      <c r="J25" s="25">
        <v>36</v>
      </c>
      <c r="K25" s="23"/>
      <c r="L25" s="23">
        <v>3</v>
      </c>
      <c r="M25" s="70"/>
      <c r="N25" s="70"/>
      <c r="O25" s="70"/>
      <c r="P25" s="70"/>
      <c r="Q25" s="24" t="s">
        <v>34</v>
      </c>
      <c r="R25" s="92"/>
      <c r="S25" s="100"/>
    </row>
    <row r="26" ht="19.15" customHeight="1" spans="1:19">
      <c r="A26" s="30"/>
      <c r="B26" s="34"/>
      <c r="C26" s="35" t="s">
        <v>69</v>
      </c>
      <c r="D26" s="35"/>
      <c r="E26" s="35"/>
      <c r="F26" s="35"/>
      <c r="G26" s="35"/>
      <c r="H26" s="38">
        <f>SUM(H22:H25)</f>
        <v>8</v>
      </c>
      <c r="I26" s="38">
        <f>SUM(I22:I25)</f>
        <v>144</v>
      </c>
      <c r="J26" s="38">
        <f>SUM(J22:J25)</f>
        <v>144</v>
      </c>
      <c r="K26" s="38">
        <f>SUM(K22:K25)</f>
        <v>0</v>
      </c>
      <c r="L26" s="38"/>
      <c r="M26" s="80"/>
      <c r="N26" s="80"/>
      <c r="O26" s="80"/>
      <c r="P26" s="80"/>
      <c r="Q26" s="98"/>
      <c r="R26" s="98"/>
      <c r="S26" s="99"/>
    </row>
    <row r="27" ht="19.15" customHeight="1" spans="1:19">
      <c r="A27" s="30"/>
      <c r="B27" s="35" t="s">
        <v>75</v>
      </c>
      <c r="C27" s="35"/>
      <c r="D27" s="35"/>
      <c r="E27" s="35"/>
      <c r="F27" s="35"/>
      <c r="G27" s="35"/>
      <c r="H27" s="36">
        <f>H26+H21</f>
        <v>42</v>
      </c>
      <c r="I27" s="36">
        <f>I26+I21</f>
        <v>780</v>
      </c>
      <c r="J27" s="36">
        <f>J26+J21</f>
        <v>598</v>
      </c>
      <c r="K27" s="36">
        <f>K26+K21</f>
        <v>182</v>
      </c>
      <c r="L27" s="38"/>
      <c r="M27" s="78"/>
      <c r="N27" s="78"/>
      <c r="O27" s="78"/>
      <c r="P27" s="78"/>
      <c r="Q27" s="101">
        <f>I27/M49</f>
        <v>0.308056872037915</v>
      </c>
      <c r="R27" s="101"/>
      <c r="S27" s="99"/>
    </row>
    <row r="28" ht="19.15" customHeight="1" spans="1:19">
      <c r="A28" s="39" t="s">
        <v>76</v>
      </c>
      <c r="B28" s="40" t="s">
        <v>77</v>
      </c>
      <c r="C28" s="35">
        <v>1</v>
      </c>
      <c r="D28" s="24" t="s">
        <v>78</v>
      </c>
      <c r="E28" s="25" t="s">
        <v>79</v>
      </c>
      <c r="F28" s="25" t="s">
        <v>26</v>
      </c>
      <c r="G28" s="25" t="s">
        <v>27</v>
      </c>
      <c r="H28" s="41">
        <v>4</v>
      </c>
      <c r="I28" s="41">
        <v>72</v>
      </c>
      <c r="J28" s="41">
        <v>36</v>
      </c>
      <c r="K28" s="41">
        <v>36</v>
      </c>
      <c r="L28" s="23">
        <v>1</v>
      </c>
      <c r="M28" s="69"/>
      <c r="N28" s="78"/>
      <c r="O28" s="78"/>
      <c r="P28" s="78"/>
      <c r="Q28" s="101" t="s">
        <v>28</v>
      </c>
      <c r="R28" s="101" t="s">
        <v>80</v>
      </c>
      <c r="S28" s="102" t="s">
        <v>81</v>
      </c>
    </row>
    <row r="29" ht="19.15" customHeight="1" spans="1:19">
      <c r="A29" s="42"/>
      <c r="B29" s="43"/>
      <c r="C29" s="25">
        <v>2</v>
      </c>
      <c r="D29" s="24" t="s">
        <v>82</v>
      </c>
      <c r="E29" s="25" t="s">
        <v>83</v>
      </c>
      <c r="F29" s="25" t="s">
        <v>26</v>
      </c>
      <c r="G29" s="23" t="s">
        <v>27</v>
      </c>
      <c r="H29" s="25">
        <f>I29/18</f>
        <v>4</v>
      </c>
      <c r="I29" s="41">
        <f>J29+K29</f>
        <v>72</v>
      </c>
      <c r="J29" s="41">
        <v>36</v>
      </c>
      <c r="K29" s="41">
        <v>36</v>
      </c>
      <c r="L29" s="23">
        <v>1</v>
      </c>
      <c r="M29" s="69"/>
      <c r="N29" s="70"/>
      <c r="O29" s="70"/>
      <c r="P29" s="70"/>
      <c r="Q29" s="24" t="s">
        <v>34</v>
      </c>
      <c r="R29" s="103" t="s">
        <v>80</v>
      </c>
      <c r="S29" s="102" t="s">
        <v>81</v>
      </c>
    </row>
    <row r="30" ht="19.15" customHeight="1" spans="1:19">
      <c r="A30" s="42"/>
      <c r="B30" s="43"/>
      <c r="C30" s="25">
        <v>3</v>
      </c>
      <c r="D30" s="24" t="s">
        <v>84</v>
      </c>
      <c r="E30" s="25" t="s">
        <v>85</v>
      </c>
      <c r="F30" s="25" t="s">
        <v>26</v>
      </c>
      <c r="G30" s="23" t="s">
        <v>27</v>
      </c>
      <c r="H30" s="25">
        <v>4</v>
      </c>
      <c r="I30" s="41">
        <v>72</v>
      </c>
      <c r="J30" s="41">
        <v>36</v>
      </c>
      <c r="K30" s="41">
        <v>36</v>
      </c>
      <c r="L30" s="23">
        <v>1</v>
      </c>
      <c r="M30" s="69"/>
      <c r="N30" s="70"/>
      <c r="O30" s="70"/>
      <c r="P30" s="70"/>
      <c r="Q30" s="24" t="s">
        <v>34</v>
      </c>
      <c r="R30" s="103" t="s">
        <v>80</v>
      </c>
      <c r="S30" s="102" t="s">
        <v>86</v>
      </c>
    </row>
    <row r="31" ht="19.15" customHeight="1" spans="1:19">
      <c r="A31" s="42"/>
      <c r="B31" s="43"/>
      <c r="C31" s="25">
        <v>4</v>
      </c>
      <c r="D31" s="24" t="s">
        <v>87</v>
      </c>
      <c r="E31" s="25" t="s">
        <v>88</v>
      </c>
      <c r="F31" s="25" t="s">
        <v>26</v>
      </c>
      <c r="G31" s="23" t="s">
        <v>27</v>
      </c>
      <c r="H31" s="25">
        <f>I31/18</f>
        <v>4</v>
      </c>
      <c r="I31" s="32">
        <f t="shared" ref="I31:I37" si="7">J31+K31</f>
        <v>72</v>
      </c>
      <c r="J31" s="41">
        <v>36</v>
      </c>
      <c r="K31" s="41">
        <v>36</v>
      </c>
      <c r="L31" s="23">
        <v>1</v>
      </c>
      <c r="M31" s="70"/>
      <c r="N31" s="69"/>
      <c r="O31" s="70"/>
      <c r="P31" s="70"/>
      <c r="Q31" s="24" t="s">
        <v>34</v>
      </c>
      <c r="R31" s="103" t="s">
        <v>80</v>
      </c>
      <c r="S31" s="102" t="s">
        <v>86</v>
      </c>
    </row>
    <row r="32" ht="19.15" customHeight="1" spans="1:19">
      <c r="A32" s="42"/>
      <c r="B32" s="43"/>
      <c r="C32" s="25">
        <v>5</v>
      </c>
      <c r="D32" s="24" t="s">
        <v>89</v>
      </c>
      <c r="E32" s="25" t="s">
        <v>90</v>
      </c>
      <c r="F32" s="25" t="s">
        <v>26</v>
      </c>
      <c r="G32" s="23" t="s">
        <v>27</v>
      </c>
      <c r="H32" s="25">
        <f t="shared" ref="H32:H34" si="8">I32/18</f>
        <v>6</v>
      </c>
      <c r="I32" s="41">
        <f t="shared" ref="I32:I33" si="9">J32+K32</f>
        <v>108</v>
      </c>
      <c r="J32" s="41">
        <v>54</v>
      </c>
      <c r="K32" s="41">
        <v>54</v>
      </c>
      <c r="L32" s="81">
        <v>2</v>
      </c>
      <c r="M32" s="69"/>
      <c r="N32" s="70"/>
      <c r="O32" s="70"/>
      <c r="P32" s="70"/>
      <c r="Q32" s="24" t="s">
        <v>28</v>
      </c>
      <c r="R32" s="103" t="s">
        <v>80</v>
      </c>
      <c r="S32" s="102" t="s">
        <v>86</v>
      </c>
    </row>
    <row r="33" ht="19.15" customHeight="1" spans="1:19">
      <c r="A33" s="42"/>
      <c r="B33" s="43"/>
      <c r="C33" s="25">
        <v>6</v>
      </c>
      <c r="D33" s="24" t="s">
        <v>91</v>
      </c>
      <c r="E33" s="25" t="s">
        <v>92</v>
      </c>
      <c r="F33" s="25" t="s">
        <v>26</v>
      </c>
      <c r="G33" s="23" t="s">
        <v>27</v>
      </c>
      <c r="H33" s="25">
        <f t="shared" si="8"/>
        <v>6</v>
      </c>
      <c r="I33" s="41">
        <f t="shared" si="9"/>
        <v>108</v>
      </c>
      <c r="J33" s="41">
        <v>54</v>
      </c>
      <c r="K33" s="41">
        <v>54</v>
      </c>
      <c r="L33" s="23">
        <v>2</v>
      </c>
      <c r="M33" s="70"/>
      <c r="N33" s="70"/>
      <c r="O33" s="70"/>
      <c r="P33" s="69"/>
      <c r="Q33" s="24" t="s">
        <v>28</v>
      </c>
      <c r="R33" s="103" t="s">
        <v>80</v>
      </c>
      <c r="S33" s="102" t="s">
        <v>81</v>
      </c>
    </row>
    <row r="34" ht="19.15" customHeight="1" spans="1:19">
      <c r="A34" s="42"/>
      <c r="B34" s="43"/>
      <c r="C34" s="25">
        <v>7</v>
      </c>
      <c r="D34" s="24" t="s">
        <v>93</v>
      </c>
      <c r="E34" s="25" t="s">
        <v>94</v>
      </c>
      <c r="F34" s="25" t="s">
        <v>26</v>
      </c>
      <c r="G34" s="23" t="s">
        <v>27</v>
      </c>
      <c r="H34" s="25">
        <f t="shared" si="8"/>
        <v>4</v>
      </c>
      <c r="I34" s="41">
        <f t="shared" ref="I34" si="10">J34+K34</f>
        <v>72</v>
      </c>
      <c r="J34" s="41">
        <v>36</v>
      </c>
      <c r="K34" s="41">
        <v>36</v>
      </c>
      <c r="L34" s="23">
        <v>2</v>
      </c>
      <c r="M34" s="70"/>
      <c r="N34" s="69"/>
      <c r="O34" s="70"/>
      <c r="P34" s="70"/>
      <c r="Q34" s="24" t="s">
        <v>34</v>
      </c>
      <c r="R34" s="103" t="s">
        <v>80</v>
      </c>
      <c r="S34" s="102" t="s">
        <v>95</v>
      </c>
    </row>
    <row r="35" ht="19.15" customHeight="1" spans="1:19">
      <c r="A35" s="42"/>
      <c r="B35" s="43"/>
      <c r="C35" s="25">
        <v>8</v>
      </c>
      <c r="D35" s="24" t="s">
        <v>96</v>
      </c>
      <c r="E35" s="25" t="s">
        <v>97</v>
      </c>
      <c r="F35" s="25" t="s">
        <v>26</v>
      </c>
      <c r="G35" s="23" t="s">
        <v>27</v>
      </c>
      <c r="H35" s="25">
        <f t="shared" ref="H35:H37" si="11">I35/18</f>
        <v>6</v>
      </c>
      <c r="I35" s="41">
        <f t="shared" si="7"/>
        <v>108</v>
      </c>
      <c r="J35" s="41">
        <v>54</v>
      </c>
      <c r="K35" s="41">
        <v>54</v>
      </c>
      <c r="L35" s="23">
        <v>3</v>
      </c>
      <c r="M35" s="70"/>
      <c r="N35" s="69"/>
      <c r="O35" s="70"/>
      <c r="P35" s="70"/>
      <c r="Q35" s="24" t="s">
        <v>28</v>
      </c>
      <c r="R35" s="103" t="s">
        <v>80</v>
      </c>
      <c r="S35" s="102" t="s">
        <v>98</v>
      </c>
    </row>
    <row r="36" ht="19.15" customHeight="1" spans="1:19">
      <c r="A36" s="42"/>
      <c r="B36" s="43"/>
      <c r="C36" s="25">
        <v>9</v>
      </c>
      <c r="D36" s="24" t="s">
        <v>99</v>
      </c>
      <c r="E36" s="25" t="s">
        <v>100</v>
      </c>
      <c r="F36" s="25" t="s">
        <v>26</v>
      </c>
      <c r="G36" s="23" t="s">
        <v>27</v>
      </c>
      <c r="H36" s="25">
        <f t="shared" ref="H36" si="12">I36/18</f>
        <v>6</v>
      </c>
      <c r="I36" s="41">
        <f t="shared" ref="I36" si="13">J36+K36</f>
        <v>108</v>
      </c>
      <c r="J36" s="41">
        <v>54</v>
      </c>
      <c r="K36" s="41">
        <v>54</v>
      </c>
      <c r="L36" s="81">
        <v>3</v>
      </c>
      <c r="M36" s="70"/>
      <c r="N36" s="70"/>
      <c r="O36" s="69"/>
      <c r="P36" s="70"/>
      <c r="Q36" s="24" t="s">
        <v>28</v>
      </c>
      <c r="R36" s="103" t="s">
        <v>80</v>
      </c>
      <c r="S36" s="102" t="s">
        <v>98</v>
      </c>
    </row>
    <row r="37" s="2" customFormat="1" ht="19.15" customHeight="1" spans="1:19">
      <c r="A37" s="42"/>
      <c r="B37" s="43"/>
      <c r="C37" s="25">
        <v>10</v>
      </c>
      <c r="D37" s="24" t="s">
        <v>96</v>
      </c>
      <c r="E37" s="25" t="s">
        <v>101</v>
      </c>
      <c r="F37" s="25" t="s">
        <v>26</v>
      </c>
      <c r="G37" s="23"/>
      <c r="H37" s="25">
        <f t="shared" si="11"/>
        <v>6</v>
      </c>
      <c r="I37" s="41">
        <f t="shared" si="7"/>
        <v>108</v>
      </c>
      <c r="J37" s="41">
        <v>54</v>
      </c>
      <c r="K37" s="41">
        <v>54</v>
      </c>
      <c r="L37" s="25">
        <v>4</v>
      </c>
      <c r="M37" s="70"/>
      <c r="N37" s="70"/>
      <c r="O37" s="70"/>
      <c r="P37" s="70"/>
      <c r="Q37" s="24" t="s">
        <v>34</v>
      </c>
      <c r="R37" s="103" t="s">
        <v>80</v>
      </c>
      <c r="S37" s="102" t="s">
        <v>102</v>
      </c>
    </row>
    <row r="38" ht="18.75" customHeight="1" spans="1:19">
      <c r="A38" s="42"/>
      <c r="B38" s="43"/>
      <c r="C38" s="25">
        <v>11</v>
      </c>
      <c r="D38" s="24" t="s">
        <v>103</v>
      </c>
      <c r="E38" s="25" t="s">
        <v>104</v>
      </c>
      <c r="F38" s="25" t="s">
        <v>39</v>
      </c>
      <c r="G38" s="25"/>
      <c r="H38" s="25">
        <v>26</v>
      </c>
      <c r="I38" s="41">
        <f t="shared" ref="I38" si="14">J38+K38</f>
        <v>780</v>
      </c>
      <c r="J38" s="25">
        <v>0</v>
      </c>
      <c r="K38" s="25">
        <v>780</v>
      </c>
      <c r="L38" s="24" t="s">
        <v>105</v>
      </c>
      <c r="M38" s="25"/>
      <c r="N38" s="25"/>
      <c r="O38" s="25"/>
      <c r="P38" s="25"/>
      <c r="Q38" s="25" t="s">
        <v>34</v>
      </c>
      <c r="R38" s="101" t="s">
        <v>80</v>
      </c>
      <c r="S38" s="94"/>
    </row>
    <row r="39" spans="1:19">
      <c r="A39" s="42"/>
      <c r="B39" s="44"/>
      <c r="C39" s="38" t="s">
        <v>69</v>
      </c>
      <c r="D39" s="38"/>
      <c r="E39" s="38"/>
      <c r="F39" s="38"/>
      <c r="G39" s="38"/>
      <c r="H39" s="45">
        <f>SUM(H28:H38)</f>
        <v>76</v>
      </c>
      <c r="I39" s="36">
        <f>SUM(I29:I38)</f>
        <v>1608</v>
      </c>
      <c r="J39" s="36">
        <f>SUM(J29:J38)</f>
        <v>414</v>
      </c>
      <c r="K39" s="36">
        <f>SUM(K29:K38)</f>
        <v>1194</v>
      </c>
      <c r="L39" s="38"/>
      <c r="M39" s="82"/>
      <c r="N39" s="82"/>
      <c r="O39" s="82"/>
      <c r="P39" s="82"/>
      <c r="Q39" s="98"/>
      <c r="R39" s="98"/>
      <c r="S39" s="104"/>
    </row>
    <row r="40" s="2" customFormat="1" ht="19.5" customHeight="1" spans="1:19">
      <c r="A40" s="42"/>
      <c r="B40" s="46" t="s">
        <v>106</v>
      </c>
      <c r="C40" s="25">
        <v>1</v>
      </c>
      <c r="D40" s="24" t="s">
        <v>107</v>
      </c>
      <c r="E40" s="25" t="s">
        <v>108</v>
      </c>
      <c r="F40" s="24" t="s">
        <v>26</v>
      </c>
      <c r="G40" s="25" t="s">
        <v>27</v>
      </c>
      <c r="H40" s="25">
        <v>4</v>
      </c>
      <c r="I40" s="32">
        <v>72</v>
      </c>
      <c r="J40" s="25">
        <v>36</v>
      </c>
      <c r="K40" s="25">
        <v>36</v>
      </c>
      <c r="L40" s="25">
        <v>2</v>
      </c>
      <c r="M40" s="69"/>
      <c r="N40" s="69"/>
      <c r="O40" s="69"/>
      <c r="P40" s="69"/>
      <c r="Q40" s="24" t="s">
        <v>28</v>
      </c>
      <c r="R40" s="101" t="s">
        <v>80</v>
      </c>
      <c r="S40" s="105" t="s">
        <v>41</v>
      </c>
    </row>
    <row r="41" s="2" customFormat="1" ht="18.75" customHeight="1" spans="1:19">
      <c r="A41" s="42"/>
      <c r="B41" s="46"/>
      <c r="C41" s="47">
        <v>2</v>
      </c>
      <c r="D41" s="48" t="s">
        <v>109</v>
      </c>
      <c r="E41" s="23" t="s">
        <v>110</v>
      </c>
      <c r="F41" s="23" t="s">
        <v>111</v>
      </c>
      <c r="G41" s="23" t="s">
        <v>27</v>
      </c>
      <c r="H41" s="49">
        <v>4</v>
      </c>
      <c r="I41" s="41">
        <v>72</v>
      </c>
      <c r="J41" s="41">
        <v>36</v>
      </c>
      <c r="K41" s="41">
        <v>36</v>
      </c>
      <c r="L41" s="38">
        <v>3</v>
      </c>
      <c r="M41" s="82"/>
      <c r="N41" s="82"/>
      <c r="O41" s="69"/>
      <c r="P41" s="69"/>
      <c r="Q41" s="24" t="s">
        <v>28</v>
      </c>
      <c r="R41" s="101" t="s">
        <v>80</v>
      </c>
      <c r="S41" s="102" t="s">
        <v>41</v>
      </c>
    </row>
    <row r="42" ht="18.75" customHeight="1" spans="1:19">
      <c r="A42" s="42"/>
      <c r="B42" s="46"/>
      <c r="C42" s="47"/>
      <c r="D42" s="48"/>
      <c r="E42" s="23"/>
      <c r="F42" s="23"/>
      <c r="G42" s="23"/>
      <c r="H42" s="49"/>
      <c r="I42" s="41"/>
      <c r="J42" s="41"/>
      <c r="K42" s="41"/>
      <c r="L42" s="38"/>
      <c r="M42" s="82"/>
      <c r="N42" s="82"/>
      <c r="O42" s="69"/>
      <c r="P42" s="69"/>
      <c r="Q42" s="106"/>
      <c r="R42" s="98"/>
      <c r="S42" s="104"/>
    </row>
    <row r="43" ht="19.15" customHeight="1" spans="1:19">
      <c r="A43" s="42"/>
      <c r="B43" s="46"/>
      <c r="C43" s="50"/>
      <c r="D43" s="51"/>
      <c r="E43" s="52"/>
      <c r="F43" s="52"/>
      <c r="G43" s="52"/>
      <c r="H43" s="52"/>
      <c r="I43" s="52"/>
      <c r="J43" s="52"/>
      <c r="K43" s="52"/>
      <c r="L43" s="52"/>
      <c r="M43" s="83"/>
      <c r="N43" s="83"/>
      <c r="O43" s="69"/>
      <c r="P43" s="69"/>
      <c r="Q43" s="52"/>
      <c r="R43" s="38"/>
      <c r="S43" s="100"/>
    </row>
    <row r="44" ht="23.1" customHeight="1" spans="1:19">
      <c r="A44" s="42"/>
      <c r="B44" s="53"/>
      <c r="C44" s="38" t="s">
        <v>69</v>
      </c>
      <c r="D44" s="38"/>
      <c r="E44" s="38"/>
      <c r="F44" s="38"/>
      <c r="G44" s="38"/>
      <c r="H44" s="36">
        <f>SUM(H40:H43)</f>
        <v>8</v>
      </c>
      <c r="I44" s="36">
        <f>SUM(I40:I43)</f>
        <v>144</v>
      </c>
      <c r="J44" s="36">
        <f>SUM(J40:J43)</f>
        <v>72</v>
      </c>
      <c r="K44" s="36">
        <f>SUM(K40:K43)</f>
        <v>72</v>
      </c>
      <c r="L44" s="36">
        <f>SUM(L40:L43)</f>
        <v>5</v>
      </c>
      <c r="M44" s="36"/>
      <c r="N44" s="36"/>
      <c r="O44" s="36"/>
      <c r="P44" s="36"/>
      <c r="Q44" s="98"/>
      <c r="R44" s="98"/>
      <c r="S44" s="100"/>
    </row>
    <row r="45" ht="19.15" customHeight="1" spans="1:19">
      <c r="A45" s="54"/>
      <c r="B45" s="35" t="s">
        <v>112</v>
      </c>
      <c r="C45" s="35"/>
      <c r="D45" s="35"/>
      <c r="E45" s="35"/>
      <c r="F45" s="35"/>
      <c r="G45" s="35"/>
      <c r="H45" s="36">
        <f>H44+H39</f>
        <v>84</v>
      </c>
      <c r="I45" s="36">
        <f>I44+I39</f>
        <v>1752</v>
      </c>
      <c r="J45" s="36">
        <f t="shared" ref="J45:K45" si="15">J44+J39</f>
        <v>486</v>
      </c>
      <c r="K45" s="36">
        <f t="shared" si="15"/>
        <v>1266</v>
      </c>
      <c r="L45" s="38"/>
      <c r="M45" s="78"/>
      <c r="N45" s="78"/>
      <c r="O45" s="78"/>
      <c r="P45" s="78"/>
      <c r="Q45" s="101">
        <f>I45/M49</f>
        <v>0.691943127962085</v>
      </c>
      <c r="R45" s="101"/>
      <c r="S45" s="107"/>
    </row>
    <row r="46" ht="20.45" customHeight="1" spans="1:19">
      <c r="A46" s="55" t="s">
        <v>28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3"/>
      <c r="N46" s="23"/>
      <c r="O46" s="23"/>
      <c r="P46" s="23"/>
      <c r="Q46" s="92"/>
      <c r="R46" s="92"/>
      <c r="S46" s="102"/>
    </row>
    <row r="47" ht="20.45" customHeight="1" spans="1:19">
      <c r="A47" s="55" t="s">
        <v>113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3"/>
      <c r="N47" s="23"/>
      <c r="O47" s="23"/>
      <c r="P47" s="23"/>
      <c r="Q47" s="92"/>
      <c r="R47" s="92"/>
      <c r="S47" s="102"/>
    </row>
    <row r="48" ht="20.45" customHeight="1" spans="1:19">
      <c r="A48" s="56" t="s">
        <v>114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84"/>
      <c r="N48" s="84"/>
      <c r="O48" s="84"/>
      <c r="P48" s="84"/>
      <c r="Q48" s="108"/>
      <c r="R48" s="108"/>
      <c r="S48" s="99"/>
    </row>
    <row r="49" ht="20.45" customHeight="1" spans="1:19">
      <c r="A49" s="56" t="s">
        <v>115</v>
      </c>
      <c r="B49" s="35"/>
      <c r="C49" s="35"/>
      <c r="D49" s="35"/>
      <c r="E49" s="35"/>
      <c r="F49" s="35"/>
      <c r="G49" s="35"/>
      <c r="H49" s="57">
        <f>H45+H27</f>
        <v>126</v>
      </c>
      <c r="I49" s="57"/>
      <c r="J49" s="57"/>
      <c r="K49" s="57"/>
      <c r="L49" s="57"/>
      <c r="M49" s="85">
        <f>I45+I27</f>
        <v>2532</v>
      </c>
      <c r="N49" s="85"/>
      <c r="O49" s="85"/>
      <c r="P49" s="85"/>
      <c r="Q49" s="109"/>
      <c r="R49" s="109"/>
      <c r="S49" s="110"/>
    </row>
    <row r="50" ht="20.45" customHeight="1" spans="1:19">
      <c r="A50" s="56" t="s">
        <v>116</v>
      </c>
      <c r="B50" s="35"/>
      <c r="C50" s="35"/>
      <c r="D50" s="35"/>
      <c r="E50" s="35"/>
      <c r="F50" s="35"/>
      <c r="G50" s="35"/>
      <c r="H50" s="57">
        <f>H44+H26</f>
        <v>16</v>
      </c>
      <c r="I50" s="57"/>
      <c r="J50" s="57"/>
      <c r="K50" s="57"/>
      <c r="L50" s="57"/>
      <c r="M50" s="85">
        <f>I44+I26</f>
        <v>288</v>
      </c>
      <c r="N50" s="85"/>
      <c r="O50" s="85"/>
      <c r="P50" s="85"/>
      <c r="Q50" s="109">
        <f>M50/M49</f>
        <v>0.113744075829384</v>
      </c>
      <c r="R50" s="109"/>
      <c r="S50" s="110"/>
    </row>
    <row r="51" ht="20.45" customHeight="1" spans="1:19">
      <c r="A51" s="58" t="s">
        <v>117</v>
      </c>
      <c r="B51" s="59"/>
      <c r="C51" s="59"/>
      <c r="D51" s="59"/>
      <c r="E51" s="59"/>
      <c r="F51" s="59"/>
      <c r="G51" s="59"/>
      <c r="H51" s="60" t="s">
        <v>118</v>
      </c>
      <c r="I51" s="60"/>
      <c r="J51" s="60"/>
      <c r="K51" s="60"/>
      <c r="L51" s="60"/>
      <c r="M51" s="86">
        <f>K45+K27</f>
        <v>1448</v>
      </c>
      <c r="N51" s="86"/>
      <c r="O51" s="86"/>
      <c r="P51" s="86"/>
      <c r="Q51" s="111">
        <f>M51/M49</f>
        <v>0.571879936808847</v>
      </c>
      <c r="R51" s="111"/>
      <c r="S51" s="112"/>
    </row>
  </sheetData>
  <mergeCells count="51">
    <mergeCell ref="A1:S1"/>
    <mergeCell ref="F2:G2"/>
    <mergeCell ref="I2:K2"/>
    <mergeCell ref="M2:P2"/>
    <mergeCell ref="C21:G21"/>
    <mergeCell ref="Q21:R21"/>
    <mergeCell ref="C26:G26"/>
    <mergeCell ref="Q26:R26"/>
    <mergeCell ref="B27:G27"/>
    <mergeCell ref="Q27:R27"/>
    <mergeCell ref="C39:G39"/>
    <mergeCell ref="Q39:R39"/>
    <mergeCell ref="C44:G44"/>
    <mergeCell ref="Q44:R44"/>
    <mergeCell ref="B45:G45"/>
    <mergeCell ref="Q45:R45"/>
    <mergeCell ref="A46:L46"/>
    <mergeCell ref="A47:L47"/>
    <mergeCell ref="A48:L48"/>
    <mergeCell ref="A49:G49"/>
    <mergeCell ref="H49:L49"/>
    <mergeCell ref="M49:P49"/>
    <mergeCell ref="Q49:R49"/>
    <mergeCell ref="A50:G50"/>
    <mergeCell ref="H50:L50"/>
    <mergeCell ref="M50:P50"/>
    <mergeCell ref="Q50:R50"/>
    <mergeCell ref="A51:G51"/>
    <mergeCell ref="H51:L51"/>
    <mergeCell ref="M51:P51"/>
    <mergeCell ref="Q51:R51"/>
    <mergeCell ref="A6:A27"/>
    <mergeCell ref="A28:A45"/>
    <mergeCell ref="B6:B21"/>
    <mergeCell ref="B22:B26"/>
    <mergeCell ref="B28:B39"/>
    <mergeCell ref="B40:B43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  <mergeCell ref="Q2:Q5"/>
    <mergeCell ref="R2:R5"/>
    <mergeCell ref="S2:S5"/>
    <mergeCell ref="A2:B5"/>
  </mergeCells>
  <pageMargins left="0.34" right="0.23" top="0.472222222222222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教学进程表（高职数字媒体扩招生）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玮红</cp:lastModifiedBy>
  <dcterms:created xsi:type="dcterms:W3CDTF">2020-07-11T12:55:00Z</dcterms:created>
  <dcterms:modified xsi:type="dcterms:W3CDTF">2022-03-22T06:50:28Z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8948034C63CD472F93B69909CE5B81D1</vt:lpwstr>
  </property>
</Properties>
</file>