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12540" tabRatio="596"/>
  </bookViews>
  <sheets>
    <sheet name="修改" sheetId="11" r:id="rId1"/>
    <sheet name="原始" sheetId="16" r:id="rId2"/>
    <sheet name="3" sheetId="15" r:id="rId3"/>
    <sheet name="2" sheetId="13" r:id="rId4"/>
    <sheet name="1" sheetId="12" r:id="rId5"/>
  </sheets>
  <calcPr calcId="125725"/>
</workbook>
</file>

<file path=xl/calcChain.xml><?xml version="1.0" encoding="utf-8"?>
<calcChain xmlns="http://schemas.openxmlformats.org/spreadsheetml/2006/main">
  <c r="Q52" i="16"/>
  <c r="M52"/>
  <c r="Q51"/>
  <c r="M51"/>
  <c r="H51"/>
  <c r="M50"/>
  <c r="H50"/>
  <c r="Q49"/>
  <c r="P49"/>
  <c r="O49"/>
  <c r="N49"/>
  <c r="M49"/>
  <c r="S46"/>
  <c r="R46"/>
  <c r="Q46"/>
  <c r="P46"/>
  <c r="O46"/>
  <c r="N46"/>
  <c r="M46"/>
  <c r="L46"/>
  <c r="K46"/>
  <c r="J46"/>
  <c r="I46"/>
  <c r="H46"/>
  <c r="R45"/>
  <c r="Q45"/>
  <c r="P45"/>
  <c r="O45"/>
  <c r="N45"/>
  <c r="M45"/>
  <c r="K45"/>
  <c r="J45"/>
  <c r="I45"/>
  <c r="H45"/>
  <c r="R44"/>
  <c r="Q44"/>
  <c r="P44"/>
  <c r="O44"/>
  <c r="N44"/>
  <c r="M44"/>
  <c r="I44"/>
  <c r="H44"/>
  <c r="I43"/>
  <c r="H43"/>
  <c r="R42"/>
  <c r="Q42"/>
  <c r="P42"/>
  <c r="O42"/>
  <c r="N42"/>
  <c r="M42"/>
  <c r="I42"/>
  <c r="H42"/>
  <c r="R41"/>
  <c r="Q41"/>
  <c r="N41"/>
  <c r="M41"/>
  <c r="I41"/>
  <c r="H41"/>
  <c r="R40"/>
  <c r="Q40"/>
  <c r="P40"/>
  <c r="O40"/>
  <c r="N40"/>
  <c r="M40"/>
  <c r="K40"/>
  <c r="J40"/>
  <c r="I40"/>
  <c r="H40"/>
  <c r="P39"/>
  <c r="O39"/>
  <c r="N39"/>
  <c r="M39"/>
  <c r="I39"/>
  <c r="R38"/>
  <c r="Q38"/>
  <c r="P38"/>
  <c r="O38"/>
  <c r="N38"/>
  <c r="M38"/>
  <c r="I38"/>
  <c r="R37"/>
  <c r="Q37"/>
  <c r="N37"/>
  <c r="M37"/>
  <c r="I37"/>
  <c r="R36"/>
  <c r="Q36"/>
  <c r="P36"/>
  <c r="O36"/>
  <c r="N36"/>
  <c r="M36"/>
  <c r="I36"/>
  <c r="H36"/>
  <c r="Q35"/>
  <c r="P35"/>
  <c r="O35"/>
  <c r="N35"/>
  <c r="M35"/>
  <c r="I35"/>
  <c r="H35"/>
  <c r="R34"/>
  <c r="Q34"/>
  <c r="P34"/>
  <c r="N34"/>
  <c r="M34"/>
  <c r="I34"/>
  <c r="R33"/>
  <c r="Q33"/>
  <c r="P33"/>
  <c r="O33"/>
  <c r="N33"/>
  <c r="M33"/>
  <c r="I33"/>
  <c r="H33"/>
  <c r="R32"/>
  <c r="Q32"/>
  <c r="P32"/>
  <c r="N32"/>
  <c r="M32"/>
  <c r="I32"/>
  <c r="Q31"/>
  <c r="P31"/>
  <c r="O31"/>
  <c r="N31"/>
  <c r="M31"/>
  <c r="I31"/>
  <c r="H31"/>
  <c r="R30"/>
  <c r="Q30"/>
  <c r="P30"/>
  <c r="O30"/>
  <c r="N30"/>
  <c r="M30"/>
  <c r="I30"/>
  <c r="H30"/>
  <c r="Q29"/>
  <c r="P29"/>
  <c r="O29"/>
  <c r="N29"/>
  <c r="M29"/>
  <c r="I29"/>
  <c r="H29"/>
  <c r="R28"/>
  <c r="Q28"/>
  <c r="P28"/>
  <c r="O28"/>
  <c r="N28"/>
  <c r="M28"/>
  <c r="I28"/>
  <c r="H28"/>
  <c r="S27"/>
  <c r="R27"/>
  <c r="Q27"/>
  <c r="P27"/>
  <c r="O27"/>
  <c r="N27"/>
  <c r="M27"/>
  <c r="K27"/>
  <c r="J27"/>
  <c r="I27"/>
  <c r="H27"/>
  <c r="R26"/>
  <c r="Q26"/>
  <c r="P26"/>
  <c r="O26"/>
  <c r="N26"/>
  <c r="M26"/>
  <c r="K26"/>
  <c r="J26"/>
  <c r="I26"/>
  <c r="H26"/>
  <c r="Q25"/>
  <c r="I25"/>
  <c r="H25"/>
  <c r="Q24"/>
  <c r="I24"/>
  <c r="H24"/>
  <c r="R23"/>
  <c r="Q23"/>
  <c r="I23"/>
  <c r="H23"/>
  <c r="R22"/>
  <c r="Q22"/>
  <c r="I22"/>
  <c r="H22"/>
  <c r="R21"/>
  <c r="Q21"/>
  <c r="P21"/>
  <c r="O21"/>
  <c r="N21"/>
  <c r="M21"/>
  <c r="K21"/>
  <c r="J21"/>
  <c r="I21"/>
  <c r="H21"/>
  <c r="R20"/>
  <c r="I20"/>
  <c r="H20"/>
  <c r="R19"/>
  <c r="Q19"/>
  <c r="P19"/>
  <c r="M19"/>
  <c r="I19"/>
  <c r="R18"/>
  <c r="Q18"/>
  <c r="P18"/>
  <c r="O18"/>
  <c r="N18"/>
  <c r="M18"/>
  <c r="I18"/>
  <c r="H18"/>
  <c r="R17"/>
  <c r="Q17"/>
  <c r="P17"/>
  <c r="O17"/>
  <c r="N17"/>
  <c r="M17"/>
  <c r="I17"/>
  <c r="H17"/>
  <c r="N16"/>
  <c r="I16"/>
  <c r="H16"/>
  <c r="R15"/>
  <c r="Q15"/>
  <c r="P15"/>
  <c r="O15"/>
  <c r="N15"/>
  <c r="M15"/>
  <c r="I15"/>
  <c r="H15"/>
  <c r="R14"/>
  <c r="Q14"/>
  <c r="P14"/>
  <c r="O14"/>
  <c r="N14"/>
  <c r="M14"/>
  <c r="I14"/>
  <c r="H14"/>
  <c r="R13"/>
  <c r="Q13"/>
  <c r="P13"/>
  <c r="O13"/>
  <c r="N13"/>
  <c r="M13"/>
  <c r="I13"/>
  <c r="H13"/>
  <c r="R12"/>
  <c r="Q12"/>
  <c r="P12"/>
  <c r="O12"/>
  <c r="N12"/>
  <c r="M12"/>
  <c r="I12"/>
  <c r="H12"/>
  <c r="R11"/>
  <c r="Q11"/>
  <c r="P11"/>
  <c r="O11"/>
  <c r="N11"/>
  <c r="M11"/>
  <c r="I11"/>
  <c r="H11"/>
  <c r="R10"/>
  <c r="Q10"/>
  <c r="P10"/>
  <c r="O10"/>
  <c r="N10"/>
  <c r="M10"/>
  <c r="I10"/>
  <c r="H10"/>
  <c r="R9"/>
  <c r="Q9"/>
  <c r="P9"/>
  <c r="O9"/>
  <c r="N9"/>
  <c r="M9"/>
  <c r="I9"/>
  <c r="H9"/>
  <c r="R8"/>
  <c r="Q8"/>
  <c r="P8"/>
  <c r="O8"/>
  <c r="N8"/>
  <c r="M8"/>
  <c r="I8"/>
  <c r="H8"/>
  <c r="R7"/>
  <c r="Q7"/>
  <c r="P7"/>
  <c r="O7"/>
  <c r="N7"/>
  <c r="M7"/>
  <c r="I7"/>
  <c r="H7"/>
  <c r="R6"/>
  <c r="Q6"/>
  <c r="P6"/>
  <c r="O6"/>
  <c r="N6"/>
  <c r="I6"/>
  <c r="Q52" i="11"/>
  <c r="M52"/>
  <c r="Q51"/>
  <c r="M51"/>
  <c r="H51"/>
  <c r="M50"/>
  <c r="H50"/>
  <c r="P49"/>
  <c r="O49"/>
  <c r="N49"/>
  <c r="M49"/>
  <c r="Q46"/>
  <c r="P46"/>
  <c r="O46"/>
  <c r="N46"/>
  <c r="M46"/>
  <c r="L46"/>
  <c r="K46"/>
  <c r="J46"/>
  <c r="I46"/>
  <c r="H46"/>
  <c r="P45"/>
  <c r="O45"/>
  <c r="N45"/>
  <c r="M45"/>
  <c r="K45"/>
  <c r="J45"/>
  <c r="I45"/>
  <c r="H45"/>
  <c r="P44"/>
  <c r="O44"/>
  <c r="N44"/>
  <c r="I44"/>
  <c r="H44"/>
  <c r="N43"/>
  <c r="I43"/>
  <c r="H43"/>
  <c r="P42"/>
  <c r="O42"/>
  <c r="N42"/>
  <c r="M42"/>
  <c r="I42"/>
  <c r="H42"/>
  <c r="N41"/>
  <c r="M41"/>
  <c r="I41"/>
  <c r="H41"/>
  <c r="P40"/>
  <c r="O40"/>
  <c r="N40"/>
  <c r="M40"/>
  <c r="K40"/>
  <c r="J40"/>
  <c r="I40"/>
  <c r="H40"/>
  <c r="O39"/>
  <c r="N39"/>
  <c r="M39"/>
  <c r="I39"/>
  <c r="P38"/>
  <c r="O38"/>
  <c r="N38"/>
  <c r="M38"/>
  <c r="I38"/>
  <c r="O37"/>
  <c r="N37"/>
  <c r="M37"/>
  <c r="I37"/>
  <c r="P36"/>
  <c r="N36"/>
  <c r="I36"/>
  <c r="H36"/>
  <c r="P35"/>
  <c r="O35"/>
  <c r="N35"/>
  <c r="M35"/>
  <c r="I35"/>
  <c r="P34"/>
  <c r="O34"/>
  <c r="N34"/>
  <c r="M34"/>
  <c r="I34"/>
  <c r="P33"/>
  <c r="N33"/>
  <c r="M33"/>
  <c r="I33"/>
  <c r="H33"/>
  <c r="P32"/>
  <c r="N32"/>
  <c r="M32"/>
  <c r="I32"/>
  <c r="P31"/>
  <c r="O31"/>
  <c r="N31"/>
  <c r="I31"/>
  <c r="P30"/>
  <c r="O30"/>
  <c r="N30"/>
  <c r="I30"/>
  <c r="H30"/>
  <c r="P29"/>
  <c r="O29"/>
  <c r="N29"/>
  <c r="M29"/>
  <c r="I29"/>
  <c r="H29"/>
  <c r="P28"/>
  <c r="O28"/>
  <c r="N28"/>
  <c r="M28"/>
  <c r="I28"/>
  <c r="H28"/>
  <c r="Q27"/>
  <c r="P27"/>
  <c r="O27"/>
  <c r="N27"/>
  <c r="M27"/>
  <c r="K27"/>
  <c r="J27"/>
  <c r="I27"/>
  <c r="H27"/>
  <c r="P26"/>
  <c r="O26"/>
  <c r="N26"/>
  <c r="M26"/>
  <c r="K26"/>
  <c r="J26"/>
  <c r="I26"/>
  <c r="H26"/>
  <c r="P25"/>
  <c r="O25"/>
  <c r="N25"/>
  <c r="M25"/>
  <c r="I25"/>
  <c r="H25"/>
  <c r="P24"/>
  <c r="O24"/>
  <c r="N24"/>
  <c r="M24"/>
  <c r="I24"/>
  <c r="H24"/>
  <c r="P23"/>
  <c r="O23"/>
  <c r="N23"/>
  <c r="M23"/>
  <c r="I23"/>
  <c r="H23"/>
  <c r="P22"/>
  <c r="O22"/>
  <c r="N22"/>
  <c r="M22"/>
  <c r="I22"/>
  <c r="H22"/>
  <c r="P21"/>
  <c r="O21"/>
  <c r="N21"/>
  <c r="M21"/>
  <c r="K21"/>
  <c r="J21"/>
  <c r="I21"/>
  <c r="H21"/>
  <c r="P19"/>
  <c r="N19"/>
  <c r="P18"/>
  <c r="O18"/>
  <c r="N18"/>
  <c r="I18"/>
  <c r="P17"/>
  <c r="O17"/>
  <c r="N17"/>
  <c r="M17"/>
  <c r="I17"/>
  <c r="H17"/>
  <c r="P16"/>
  <c r="O16"/>
  <c r="N16"/>
  <c r="M16"/>
  <c r="I16"/>
  <c r="H16"/>
  <c r="P15"/>
  <c r="O15"/>
  <c r="N15"/>
  <c r="M15"/>
  <c r="I15"/>
  <c r="H15"/>
  <c r="P14"/>
  <c r="M14"/>
  <c r="I14"/>
  <c r="H14"/>
  <c r="P13"/>
  <c r="O13"/>
  <c r="N13"/>
  <c r="M13"/>
  <c r="I13"/>
  <c r="H13"/>
  <c r="P12"/>
  <c r="O12"/>
  <c r="N12"/>
  <c r="M12"/>
  <c r="I12"/>
  <c r="H12"/>
  <c r="P11"/>
  <c r="N11"/>
  <c r="M11"/>
  <c r="I11"/>
  <c r="H11"/>
  <c r="P10"/>
  <c r="O10"/>
  <c r="N10"/>
  <c r="M10"/>
  <c r="I10"/>
  <c r="H10"/>
  <c r="P9"/>
  <c r="O9"/>
  <c r="N9"/>
  <c r="M9"/>
  <c r="I9"/>
  <c r="H9"/>
  <c r="P8"/>
  <c r="O8"/>
  <c r="N8"/>
  <c r="M8"/>
  <c r="I8"/>
  <c r="H8"/>
  <c r="P7"/>
  <c r="O7"/>
  <c r="M7"/>
  <c r="I7"/>
  <c r="H7"/>
  <c r="P6"/>
  <c r="O6"/>
  <c r="I6"/>
</calcChain>
</file>

<file path=xl/sharedStrings.xml><?xml version="1.0" encoding="utf-8"?>
<sst xmlns="http://schemas.openxmlformats.org/spreadsheetml/2006/main" count="1358" uniqueCount="666">
  <si>
    <t>附录1：2020级机电一体化专业（高职扩招）教学进程总体安排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</si>
  <si>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</si>
  <si>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</si>
  <si>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</si>
  <si>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</si>
  <si>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</si>
  <si>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</si>
  <si>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</si>
  <si>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</si>
  <si>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</si>
  <si>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</si>
  <si>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</si>
  <si>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</si>
  <si>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</si>
  <si>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</si>
  <si>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</si>
  <si>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</si>
  <si>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</si>
  <si>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</si>
  <si>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</si>
  <si>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</si>
  <si>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</si>
  <si>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公共基础课</t>
  </si>
  <si>
    <t>公共必修课</t>
  </si>
  <si>
    <t>08301</t>
  </si>
  <si>
    <t>军训</t>
  </si>
  <si>
    <t>C</t>
  </si>
  <si>
    <t>2w</t>
  </si>
  <si>
    <t>考查</t>
  </si>
  <si>
    <t>学生处</t>
  </si>
  <si>
    <t>线下教学</t>
  </si>
  <si>
    <t>07104</t>
  </si>
  <si>
    <t>体育与健康A</t>
  </si>
  <si>
    <t>B</t>
  </si>
  <si>
    <t>√</t>
  </si>
  <si>
    <t>考试</t>
  </si>
  <si>
    <t>基础部</t>
  </si>
  <si>
    <t>线上+线下</t>
  </si>
  <si>
    <t>08107</t>
  </si>
  <si>
    <t>大学生职业生涯规划</t>
  </si>
  <si>
    <t>思政部</t>
  </si>
  <si>
    <t>线上教学</t>
  </si>
  <si>
    <t>08110</t>
  </si>
  <si>
    <t>大学生心理健康教育</t>
  </si>
  <si>
    <t>08101</t>
  </si>
  <si>
    <t>思想道德修养与法律基础</t>
  </si>
  <si>
    <t>07105</t>
  </si>
  <si>
    <t>安全教育</t>
  </si>
  <si>
    <t>A</t>
  </si>
  <si>
    <t>08106</t>
  </si>
  <si>
    <t>军事理论</t>
  </si>
  <si>
    <t>08105</t>
  </si>
  <si>
    <t>民族理论与民族政策</t>
  </si>
  <si>
    <t>体育与健康B</t>
  </si>
  <si>
    <t>08102</t>
  </si>
  <si>
    <t>毛泽东思想和中国特色社会主义理论体系概论</t>
  </si>
  <si>
    <t>07106</t>
  </si>
  <si>
    <t>计算机基础</t>
  </si>
  <si>
    <t>07102</t>
  </si>
  <si>
    <t>高等数学</t>
  </si>
  <si>
    <r>
      <rPr>
        <sz val="8"/>
        <rFont val="宋体"/>
        <family val="3"/>
        <charset val="134"/>
      </rPr>
      <t>0</t>
    </r>
    <r>
      <rPr>
        <sz val="8"/>
        <rFont val="宋体"/>
        <family val="3"/>
        <charset val="134"/>
      </rPr>
      <t>8108</t>
    </r>
  </si>
  <si>
    <t>就业指导</t>
  </si>
  <si>
    <t>07109</t>
  </si>
  <si>
    <t>劳动教育</t>
  </si>
  <si>
    <t>08103</t>
  </si>
  <si>
    <t>形势与政策</t>
  </si>
  <si>
    <t>1-3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</si>
  <si>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</si>
  <si>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</si>
  <si>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</si>
  <si>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</si>
  <si>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</si>
  <si>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</si>
  <si>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</si>
  <si>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公共选修课4</t>
  </si>
  <si>
    <t>公共基础课累计、占总学时比例</t>
  </si>
  <si>
    <t>专业（技能）课</t>
  </si>
  <si>
    <t>专业必修课</t>
  </si>
  <si>
    <t>011001</t>
  </si>
  <si>
    <t>机械制图</t>
  </si>
  <si>
    <t>011004</t>
  </si>
  <si>
    <t>互换性与技术测量</t>
  </si>
  <si>
    <t>011003</t>
  </si>
  <si>
    <t>电工基础</t>
  </si>
  <si>
    <t>011002</t>
  </si>
  <si>
    <r>
      <rPr>
        <sz val="8"/>
        <color indexed="8"/>
        <rFont val="宋体"/>
        <family val="3"/>
        <charset val="134"/>
      </rPr>
      <t xml:space="preserve">Auto </t>
    </r>
    <r>
      <rPr>
        <sz val="9"/>
        <color indexed="8"/>
        <rFont val="仿宋_GB2312"/>
        <charset val="134"/>
      </rPr>
      <t>CAD</t>
    </r>
  </si>
  <si>
    <t>013001</t>
  </si>
  <si>
    <t>钳工加工技术</t>
  </si>
  <si>
    <t>011012</t>
  </si>
  <si>
    <t>液压与气压传动</t>
  </si>
  <si>
    <t>013002</t>
  </si>
  <si>
    <t>车工加工技术</t>
  </si>
  <si>
    <t>011010</t>
  </si>
  <si>
    <t>PLC控制技术及实训</t>
  </si>
  <si>
    <t>011009</t>
  </si>
  <si>
    <t>电力拖动与控制线路实训</t>
  </si>
  <si>
    <t>013009</t>
  </si>
  <si>
    <t>数控加工技术</t>
  </si>
  <si>
    <t>011018</t>
  </si>
  <si>
    <t>毕业设计</t>
  </si>
  <si>
    <t>011019</t>
  </si>
  <si>
    <t>顶岗实习</t>
  </si>
  <si>
    <t>4</t>
  </si>
  <si>
    <t>26w</t>
  </si>
  <si>
    <t>专业选修课</t>
  </si>
  <si>
    <t>011050</t>
  </si>
  <si>
    <t>C语言程序设计</t>
  </si>
  <si>
    <t>013015</t>
  </si>
  <si>
    <t>走进电世界</t>
  </si>
  <si>
    <t>011005</t>
  </si>
  <si>
    <t>机械制造工艺基础</t>
  </si>
  <si>
    <t>011011</t>
  </si>
  <si>
    <t>机械零件与典型机构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</si>
  <si>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</si>
  <si>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</si>
  <si>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</si>
  <si>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</si>
  <si>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</si>
  <si>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</si>
  <si>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附录1：机电一体化专业（高职扩招）教学进程总体安排</t>
  </si>
  <si>
    <t>开设学期</t>
  </si>
  <si>
    <t>2W</t>
  </si>
  <si>
    <t>公共体育（A）</t>
  </si>
  <si>
    <t>线上学习</t>
  </si>
  <si>
    <t>集中学习</t>
  </si>
  <si>
    <t>公共体育（B）</t>
  </si>
  <si>
    <r>
      <rPr>
        <sz val="8"/>
        <rFont val="宋体"/>
        <family val="3"/>
        <charset val="134"/>
      </rPr>
      <t>专项体育(</t>
    </r>
    <r>
      <rPr>
        <sz val="8"/>
        <rFont val="宋体"/>
        <family val="3"/>
        <charset val="134"/>
      </rPr>
      <t>C)</t>
    </r>
  </si>
  <si>
    <t>2-3</t>
  </si>
  <si>
    <t>1W</t>
  </si>
  <si>
    <t>1-4</t>
  </si>
  <si>
    <t>机械系</t>
  </si>
  <si>
    <t>核心课程集中学习</t>
  </si>
  <si>
    <t>3W</t>
  </si>
  <si>
    <t>5-6</t>
  </si>
  <si>
    <t>6W</t>
  </si>
  <si>
    <t>20W</t>
  </si>
  <si>
    <t>—</t>
  </si>
  <si>
    <r>
      <rPr>
        <b/>
        <sz val="22"/>
        <color theme="1"/>
        <rFont val="等线"/>
        <charset val="134"/>
        <scheme val="minor"/>
      </rPr>
      <t xml:space="preserve">20级扩招班（机电方向）线上课程表（2021-2022-1）
</t>
    </r>
    <r>
      <rPr>
        <b/>
        <sz val="16"/>
        <color theme="1"/>
        <rFont val="等线"/>
        <charset val="134"/>
        <scheme val="minor"/>
      </rPr>
      <t>班主任：杜少媛  13848368825</t>
    </r>
  </si>
  <si>
    <r>
      <rPr>
        <b/>
        <sz val="18"/>
        <color theme="1"/>
        <rFont val="等线"/>
        <charset val="134"/>
        <scheme val="minor"/>
      </rPr>
      <t xml:space="preserve">人工智能开课(2022.1.17——6.15)
</t>
    </r>
    <r>
      <rPr>
        <b/>
        <sz val="18"/>
        <color rgb="FFFF0000"/>
        <rFont val="等线"/>
        <charset val="134"/>
        <scheme val="minor"/>
      </rPr>
      <t>+线下集中学习（2022.2.17——2.23）</t>
    </r>
  </si>
  <si>
    <r>
      <rPr>
        <b/>
        <sz val="14"/>
        <color theme="1"/>
        <rFont val="等线"/>
        <charset val="134"/>
        <scheme val="minor"/>
      </rPr>
      <t xml:space="preserve">开设课程：液压与气压传动     共54课时   任课教师：陈凯捷
         电工基础           共54课时   任课教师：刘静
         机械制造工艺基础   共36学时   任课教师：白玖红   
         机械零件与典型机构  共36学时  任课教师：李楠 
</t>
    </r>
    <r>
      <rPr>
        <b/>
        <sz val="14"/>
        <color rgb="FFFF0000"/>
        <rFont val="等线"/>
        <charset val="134"/>
        <scheme val="minor"/>
      </rPr>
      <t>线下集中学习：电力拖动技术  共70学时</t>
    </r>
    <r>
      <rPr>
        <b/>
        <sz val="14"/>
        <color theme="1"/>
        <rFont val="等线"/>
        <charset val="134"/>
        <scheme val="minor"/>
      </rPr>
      <t xml:space="preserve">
说明：周一到周五录播课 每次课2课时  周六到周日直播课 每次2课时
     线下集中学习每天10课时</t>
    </r>
  </si>
  <si>
    <t>1.17（周一）</t>
  </si>
  <si>
    <t>1.18（周二）</t>
  </si>
  <si>
    <t>1.19（周三）</t>
  </si>
  <si>
    <t>1.20（周四）</t>
  </si>
  <si>
    <t>1.21（周五）</t>
  </si>
  <si>
    <t>1.22（周六）</t>
  </si>
  <si>
    <t>1.23（周日）</t>
  </si>
  <si>
    <t>液压与气压传动
（陈凯捷）</t>
  </si>
  <si>
    <t>液压与气压传动
（陈凯捷）
直播时间：9：00-10:30</t>
  </si>
  <si>
    <t>1.24（周一）</t>
  </si>
  <si>
    <t>1.25（周二）</t>
  </si>
  <si>
    <t>1.26（周三）</t>
  </si>
  <si>
    <t>1.27（周四）</t>
  </si>
  <si>
    <t>1.28（周五）</t>
  </si>
  <si>
    <t>1.29（周六）</t>
  </si>
  <si>
    <t>1.30（周日）</t>
  </si>
  <si>
    <t>1.31（周一）</t>
  </si>
  <si>
    <t>2.1（周二）</t>
  </si>
  <si>
    <t>2.2（周三）</t>
  </si>
  <si>
    <t>2.3（周四）</t>
  </si>
  <si>
    <t>2.4（周五）</t>
  </si>
  <si>
    <t>2.5（周六）</t>
  </si>
  <si>
    <t>2.6（周日）</t>
  </si>
  <si>
    <t>放假</t>
  </si>
  <si>
    <t>2.7（周一）</t>
  </si>
  <si>
    <t>2.8（周二）</t>
  </si>
  <si>
    <t>2.9（周三）</t>
  </si>
  <si>
    <t>2.10（周四）</t>
  </si>
  <si>
    <t>2.11（周五）</t>
  </si>
  <si>
    <t>2.12（周六）</t>
  </si>
  <si>
    <t>2.13（周日）</t>
  </si>
  <si>
    <t>2.14（周一）</t>
  </si>
  <si>
    <t>2.15（周二）</t>
  </si>
  <si>
    <t>2.16（周三）</t>
  </si>
  <si>
    <t>2.17（周四）</t>
  </si>
  <si>
    <t>2.18（周五）</t>
  </si>
  <si>
    <t>2.19（周六）</t>
  </si>
  <si>
    <t>2.2（周日）</t>
  </si>
  <si>
    <t>电力拖动技术
（庞博）</t>
  </si>
  <si>
    <t>2.21(周一）</t>
  </si>
  <si>
    <t>2.22（周二）</t>
  </si>
  <si>
    <t>2.23（周三）</t>
  </si>
  <si>
    <t>2.24（周四）</t>
  </si>
  <si>
    <t>2.25（周五）</t>
  </si>
  <si>
    <t>2.26（周六）</t>
  </si>
  <si>
    <t>2.27（周日）</t>
  </si>
  <si>
    <t>公休</t>
  </si>
  <si>
    <t>2.28（周一）</t>
  </si>
  <si>
    <t>3.1（周二）</t>
  </si>
  <si>
    <t>3.2（周三）</t>
  </si>
  <si>
    <t>3.3（周四）</t>
  </si>
  <si>
    <t>3.4（周五）</t>
  </si>
  <si>
    <t>3.5（周六）</t>
  </si>
  <si>
    <t>3.6（周日）</t>
  </si>
  <si>
    <t>3.7（周一）</t>
  </si>
  <si>
    <t>3.8（周二）</t>
  </si>
  <si>
    <t>3.9（周三）</t>
  </si>
  <si>
    <t>3.10（周四）</t>
  </si>
  <si>
    <t>3.11（周五）</t>
  </si>
  <si>
    <t>3.12（周六）</t>
  </si>
  <si>
    <t>3.13（周日）</t>
  </si>
  <si>
    <t>电工基础
（刘静）</t>
  </si>
  <si>
    <t>电工基础
（刘静）
直播时间：9：00-10:30</t>
  </si>
  <si>
    <t>3.14（周一）</t>
  </si>
  <si>
    <t>3.15（周二）</t>
  </si>
  <si>
    <t>3.16（周三）</t>
  </si>
  <si>
    <t>3.17（周四）</t>
  </si>
  <si>
    <t>3.18（周五）</t>
  </si>
  <si>
    <t>3.19（周六）</t>
  </si>
  <si>
    <t>3.20（周日）</t>
  </si>
  <si>
    <t>3.21（周一）</t>
  </si>
  <si>
    <t>3.22（周二）</t>
  </si>
  <si>
    <t>3.23（周三）</t>
  </si>
  <si>
    <t>3.24（周四）</t>
  </si>
  <si>
    <t>3.25（周五）</t>
  </si>
  <si>
    <t>3.26（周六）</t>
  </si>
  <si>
    <t>3.27（周日）</t>
  </si>
  <si>
    <t>3.28（周一）</t>
  </si>
  <si>
    <t>3.29（周二）</t>
  </si>
  <si>
    <t>3.30（周三）</t>
  </si>
  <si>
    <t>3.31（周四）</t>
  </si>
  <si>
    <t>4.1（周五）</t>
  </si>
  <si>
    <t>4.2（周六）</t>
  </si>
  <si>
    <t>4.3（周日）</t>
  </si>
  <si>
    <t>4.4（周一）</t>
  </si>
  <si>
    <t>4.5（周二）</t>
  </si>
  <si>
    <t>4.6（周三）</t>
  </si>
  <si>
    <t>4.7（周四）</t>
  </si>
  <si>
    <t>4.8（周五）</t>
  </si>
  <si>
    <t>4.9（周六）</t>
  </si>
  <si>
    <t>4.10（周日）</t>
  </si>
  <si>
    <t>4.11（周一）</t>
  </si>
  <si>
    <t>4.12（周二）</t>
  </si>
  <si>
    <t>4.13（周三）</t>
  </si>
  <si>
    <t>4.14（周四）</t>
  </si>
  <si>
    <t>4.15（周五）</t>
  </si>
  <si>
    <t>4.16（周六）</t>
  </si>
  <si>
    <t>4.17（周日）</t>
  </si>
  <si>
    <t>机械制造工艺基础
（白玖红）</t>
  </si>
  <si>
    <t>机械制造工艺基础
（白玖红）
直播时间：9：00-10:30</t>
  </si>
  <si>
    <t>4.18（周一）</t>
  </si>
  <si>
    <t>4.19（周二）</t>
  </si>
  <si>
    <t>4.20（周三）</t>
  </si>
  <si>
    <t>4.21（周四）</t>
  </si>
  <si>
    <t>4.22（周五）</t>
  </si>
  <si>
    <t>4.23（周六）</t>
  </si>
  <si>
    <t>4.24（周日）</t>
  </si>
  <si>
    <t>4.25(周一）</t>
  </si>
  <si>
    <t>4.26（周二）</t>
  </si>
  <si>
    <t>4.27（周三）</t>
  </si>
  <si>
    <t>4.28（周四）</t>
  </si>
  <si>
    <t>4.29（周五）</t>
  </si>
  <si>
    <t>4.30（周六）</t>
  </si>
  <si>
    <t>5.1（周日）</t>
  </si>
  <si>
    <t>5.2（周一）</t>
  </si>
  <si>
    <t>5.3（周二）</t>
  </si>
  <si>
    <t>5.4（周三）</t>
  </si>
  <si>
    <t>5.5（周四）</t>
  </si>
  <si>
    <t>5.6（周五）</t>
  </si>
  <si>
    <t>5.7（周六）</t>
  </si>
  <si>
    <t>5.8（周日）</t>
  </si>
  <si>
    <t>5.9（周一）</t>
  </si>
  <si>
    <t>5.10（周二）</t>
  </si>
  <si>
    <t>5.11（周三）</t>
  </si>
  <si>
    <t>5.12（周四）</t>
  </si>
  <si>
    <t>5.13（周五）</t>
  </si>
  <si>
    <t>5.14（周六）</t>
  </si>
  <si>
    <t>5.15（周日）</t>
  </si>
  <si>
    <t>5.16（周一）</t>
  </si>
  <si>
    <t>5.17（周二）</t>
  </si>
  <si>
    <t>5.18（周三）</t>
  </si>
  <si>
    <t>5.19（周四）</t>
  </si>
  <si>
    <t>5.20（周五）</t>
  </si>
  <si>
    <t>5.21（周六）</t>
  </si>
  <si>
    <t>5.22（周日）</t>
  </si>
  <si>
    <t>机械零件与典型机构
（李楠）</t>
  </si>
  <si>
    <t>机械零件与典型机构
（李楠）
直播时间：9：00-10:30</t>
  </si>
  <si>
    <t>5.23（周一）</t>
  </si>
  <si>
    <t>5.24（周二）</t>
  </si>
  <si>
    <t>5.25（周三）</t>
  </si>
  <si>
    <t>5.26（周四）</t>
  </si>
  <si>
    <t>5.27（周五）</t>
  </si>
  <si>
    <t>5.28（周六）</t>
  </si>
  <si>
    <t>5.29（周日）</t>
  </si>
  <si>
    <t>5.30（周一）</t>
  </si>
  <si>
    <t>5.31（周二）</t>
  </si>
  <si>
    <t>6.1（周三）</t>
  </si>
  <si>
    <t>6.2（周四）</t>
  </si>
  <si>
    <t>6.3（周五）</t>
  </si>
  <si>
    <t>6.4（周六）</t>
  </si>
  <si>
    <t>6.5（周日）</t>
  </si>
  <si>
    <t>6.6（周一）</t>
  </si>
  <si>
    <t>6.7（周二）</t>
  </si>
  <si>
    <t>6.8（周三）</t>
  </si>
  <si>
    <t>6.9（周四）</t>
  </si>
  <si>
    <t>6.10（周五）</t>
  </si>
  <si>
    <t>6.11（周六）</t>
  </si>
  <si>
    <t>6.12（周日）</t>
  </si>
  <si>
    <t>6.13（周一）</t>
  </si>
  <si>
    <t>6.14（周二）</t>
  </si>
  <si>
    <t>6.15（周三）</t>
  </si>
  <si>
    <t>6.16（周四）</t>
  </si>
  <si>
    <t>6.17（周五）</t>
  </si>
  <si>
    <t>6.18（周六）</t>
  </si>
  <si>
    <t>6.19（周日）</t>
  </si>
  <si>
    <t>6.20（周一）</t>
  </si>
  <si>
    <t>6.21（周二）</t>
  </si>
  <si>
    <t>6.22（周三）</t>
  </si>
  <si>
    <t>6.23（周四）</t>
  </si>
  <si>
    <t>6.24（周五）</t>
  </si>
  <si>
    <t>6.25（周六）</t>
  </si>
  <si>
    <t>6.26（周日）</t>
  </si>
  <si>
    <t>20级扩招班课表（机电方向）2020-2021-2</t>
  </si>
  <si>
    <r>
      <rPr>
        <b/>
        <sz val="20"/>
        <color theme="1"/>
        <rFont val="等线"/>
        <charset val="134"/>
        <scheme val="minor"/>
      </rPr>
      <t>思政部开课（2</t>
    </r>
    <r>
      <rPr>
        <b/>
        <sz val="20"/>
        <color theme="1"/>
        <rFont val="等线"/>
        <charset val="134"/>
        <scheme val="minor"/>
      </rPr>
      <t>021.7.19——2021.8.21</t>
    </r>
    <r>
      <rPr>
        <b/>
        <sz val="20"/>
        <color theme="1"/>
        <rFont val="等线"/>
        <charset val="134"/>
        <scheme val="minor"/>
      </rPr>
      <t>）</t>
    </r>
  </si>
  <si>
    <t>开设课程：毛概   共72课时；形势与政策  共8课时；铸牢中华民族共同体意识  共18课时； 军事理论  共36课时
说明：每次课4课时</t>
  </si>
  <si>
    <t>7.19（周一）</t>
  </si>
  <si>
    <t>7.20（周二）</t>
  </si>
  <si>
    <t>7.21（周三）</t>
  </si>
  <si>
    <t>7.22（周四）</t>
  </si>
  <si>
    <t>7.23（周五）</t>
  </si>
  <si>
    <t>7.24（周六）</t>
  </si>
  <si>
    <t>7.25（周日）</t>
  </si>
  <si>
    <t>毛概
（赵晓玲）</t>
  </si>
  <si>
    <t>形势与政策
（陈国丽）</t>
  </si>
  <si>
    <t>形势与政策
（陈国丽）
形势与政策期末考试：14:30-16:30</t>
  </si>
  <si>
    <t>铸牢中华民族共同体意识
（陈国丽）
直播时间：8：00-11：00</t>
  </si>
  <si>
    <t>毛概
（赵晓玲）
直播时间：8:00-11:00</t>
  </si>
  <si>
    <t>7.26（周一）</t>
  </si>
  <si>
    <t>7.27（周二）</t>
  </si>
  <si>
    <t>7.28（周三）</t>
  </si>
  <si>
    <t>7.29（周四）</t>
  </si>
  <si>
    <t>7.30（周五）</t>
  </si>
  <si>
    <t>7.31（周六）</t>
  </si>
  <si>
    <t>8.1（周日）</t>
  </si>
  <si>
    <t>铸牢中华民族共同体意识
(陈国丽）</t>
  </si>
  <si>
    <t>8.2（周一）</t>
  </si>
  <si>
    <t>8.3（周二）</t>
  </si>
  <si>
    <t>8.4（周三）</t>
  </si>
  <si>
    <t>8.5（周四）</t>
  </si>
  <si>
    <t>8.6（周五）</t>
  </si>
  <si>
    <t>8.7（周六）</t>
  </si>
  <si>
    <t>8.8（周日）</t>
  </si>
  <si>
    <t>铸牢中华民族共同体意识
（陈国丽）
直播时间：8：00-9:30
铸牢中华民族共同体意识
期末考试：10:00-11:30</t>
  </si>
  <si>
    <t>8.9（周一）</t>
  </si>
  <si>
    <t>8.10（周二）</t>
  </si>
  <si>
    <t>8.11（周三）</t>
  </si>
  <si>
    <t>8.12（周四）</t>
  </si>
  <si>
    <t>8.13（周五）</t>
  </si>
  <si>
    <t>8.14（周六）</t>
  </si>
  <si>
    <t>8.15（周日）</t>
  </si>
  <si>
    <t>军事理论
（杨阳）</t>
  </si>
  <si>
    <t>军事理论
（杨阳）
直播时间：8:00-11:00</t>
  </si>
  <si>
    <t>毛概
（赵晓玲）
直播时间：8:00-11:00
毛概期末考试：14:30-16:30</t>
  </si>
  <si>
    <t>8.16（周一）</t>
  </si>
  <si>
    <t>8.17（周二）</t>
  </si>
  <si>
    <t>8.18（周三）</t>
  </si>
  <si>
    <t>8.19（周四）</t>
  </si>
  <si>
    <t>8.20（周五）</t>
  </si>
  <si>
    <t>8.21（周六）</t>
  </si>
  <si>
    <t>8.22（周日）</t>
  </si>
  <si>
    <t>军事理论
（杨阳）
直播时间：8:00-11:00
军事理论期末考试：14:30-16:30</t>
  </si>
  <si>
    <t>专业课开课（2021.9.6——2021.12.4）</t>
  </si>
  <si>
    <t>专业课开课：走进电世界（专业选修课） 任课教师：李若曦  共36课时    互换性与技术测量  共54课时  任课教师：薛正福
说明：专业课每次课4课时，周一至周五录播，周六直播</t>
  </si>
  <si>
    <t>9.6(周一）</t>
  </si>
  <si>
    <t>9.7（周二）</t>
  </si>
  <si>
    <t>9.8（周三）</t>
  </si>
  <si>
    <t>9.9（周四）</t>
  </si>
  <si>
    <t>9.10（周五）</t>
  </si>
  <si>
    <t>9.11（周六）</t>
  </si>
  <si>
    <t>9.12（周日）</t>
  </si>
  <si>
    <t>9.13（周一）</t>
  </si>
  <si>
    <t>9.14（周二）</t>
  </si>
  <si>
    <t>9.15（周三）</t>
  </si>
  <si>
    <t>9.16（周四）</t>
  </si>
  <si>
    <t>9.17（周五）</t>
  </si>
  <si>
    <t>9.18（周六）</t>
  </si>
  <si>
    <t>9.19（周日）</t>
  </si>
  <si>
    <t>9.20（周一）</t>
  </si>
  <si>
    <t>9.21（周二）</t>
  </si>
  <si>
    <t>9.22（周三）</t>
  </si>
  <si>
    <t>9.23（周四）</t>
  </si>
  <si>
    <t>9.24（周五）</t>
  </si>
  <si>
    <t>9.25（周六）</t>
  </si>
  <si>
    <t>9.26（周日）</t>
  </si>
  <si>
    <t>9.27（周一）</t>
  </si>
  <si>
    <t>9.28（周二）</t>
  </si>
  <si>
    <t>9.29（周三）</t>
  </si>
  <si>
    <t>9.30（周四）</t>
  </si>
  <si>
    <t>10.1（周五）</t>
  </si>
  <si>
    <t>10.2（周六）</t>
  </si>
  <si>
    <t>10.3（周日）</t>
  </si>
  <si>
    <t>10.4（周一）</t>
  </si>
  <si>
    <t>10.5（周二）</t>
  </si>
  <si>
    <t>10.6（周三）</t>
  </si>
  <si>
    <t>10.7（周四）</t>
  </si>
  <si>
    <t>10.8（周五）</t>
  </si>
  <si>
    <t>10.9（周六）</t>
  </si>
  <si>
    <t>10.10（周日）</t>
  </si>
  <si>
    <t>10.11（周一）</t>
  </si>
  <si>
    <t>10.12（周二）</t>
  </si>
  <si>
    <t>10.13（周三）</t>
  </si>
  <si>
    <t>10.14（周四）</t>
  </si>
  <si>
    <t>10.15（周五）</t>
  </si>
  <si>
    <t>10.16（周六）</t>
  </si>
  <si>
    <t>10.17（周日）</t>
  </si>
  <si>
    <t>10.18（周一）</t>
  </si>
  <si>
    <t>10.19（周二）</t>
  </si>
  <si>
    <t>10.20（周三）</t>
  </si>
  <si>
    <t>10.21（周四）</t>
  </si>
  <si>
    <t>10.22（周五）</t>
  </si>
  <si>
    <t>10.23（周六）</t>
  </si>
  <si>
    <t>10.24（周日）</t>
  </si>
  <si>
    <t>互换性与技术测量
（机电专业）</t>
  </si>
  <si>
    <t>10.25（周一）</t>
  </si>
  <si>
    <t>10.26（周二）</t>
  </si>
  <si>
    <t>10.27（周三）</t>
  </si>
  <si>
    <t>10.28（周四）</t>
  </si>
  <si>
    <t>10.29（周五）</t>
  </si>
  <si>
    <t>10.30（周六）</t>
  </si>
  <si>
    <t>10.31（周日）</t>
  </si>
  <si>
    <t>11.1（周一）</t>
  </si>
  <si>
    <t>11.2（周二）</t>
  </si>
  <si>
    <t>11.3（周三）</t>
  </si>
  <si>
    <t>11.4（周四）</t>
  </si>
  <si>
    <t>11.5（周五）</t>
  </si>
  <si>
    <t>11.6（周六）</t>
  </si>
  <si>
    <t>11.7（周日）</t>
  </si>
  <si>
    <t>11.8(周一）</t>
  </si>
  <si>
    <t>11.9（周二）</t>
  </si>
  <si>
    <t>11.10（周三）</t>
  </si>
  <si>
    <t>11.11（周四）</t>
  </si>
  <si>
    <t>11.12（周五）</t>
  </si>
  <si>
    <t>11.13（周六）</t>
  </si>
  <si>
    <t>11.14（周日）</t>
  </si>
  <si>
    <t>11.15（周一）</t>
  </si>
  <si>
    <t>11.16（周二）</t>
  </si>
  <si>
    <t>11.17（周三）</t>
  </si>
  <si>
    <t>11.18（周四）</t>
  </si>
  <si>
    <t>11.19（周五）</t>
  </si>
  <si>
    <t>11.20（周六）</t>
  </si>
  <si>
    <t>11.21（周日）</t>
  </si>
  <si>
    <t>11.22（周一）</t>
  </si>
  <si>
    <t>11.23（周二）</t>
  </si>
  <si>
    <t>11.24（周三）</t>
  </si>
  <si>
    <t>11.25（周四）</t>
  </si>
  <si>
    <t>11.26（周五）</t>
  </si>
  <si>
    <t>11.27（周六）</t>
  </si>
  <si>
    <t>11.28（周日）</t>
  </si>
  <si>
    <t>11.29（周一）</t>
  </si>
  <si>
    <t>11.30（周二）</t>
  </si>
  <si>
    <t>12.1（周三）</t>
  </si>
  <si>
    <t>12.2（周四）</t>
  </si>
  <si>
    <t>12.3（周五）</t>
  </si>
  <si>
    <t>12.4（周六）</t>
  </si>
  <si>
    <t>12.5（周日）</t>
  </si>
  <si>
    <t xml:space="preserve">
互换性与技术测量测试
（机电专业）</t>
  </si>
  <si>
    <t>基础部开课（2021.12.20-2021.1.12）</t>
  </si>
  <si>
    <t>基础部开课：计算机技术  共72课时
说明：周一到周五录播课 每次课4课时，周六直播  每次课2课时</t>
  </si>
  <si>
    <t>12.20（周一）</t>
  </si>
  <si>
    <t>12.21（周二）</t>
  </si>
  <si>
    <t>12.22（周三）</t>
  </si>
  <si>
    <t>12.23（周四）</t>
  </si>
  <si>
    <t>12.24（周五）</t>
  </si>
  <si>
    <t>12.25（周六）</t>
  </si>
  <si>
    <t>12.26（周日）</t>
  </si>
  <si>
    <t>信息技术
（张凤丽）
8:00--11:30</t>
  </si>
  <si>
    <t>信息技术
（张凤丽）
直播时间：9：00-10:30</t>
  </si>
  <si>
    <t>12.27（周一）</t>
  </si>
  <si>
    <t>12.28（周二）</t>
  </si>
  <si>
    <t>12.29（周三）</t>
  </si>
  <si>
    <t>12.30（周四）</t>
  </si>
  <si>
    <t>12.31（周五）</t>
  </si>
  <si>
    <t>1.1（周六）</t>
  </si>
  <si>
    <t>1.2（周日）</t>
  </si>
  <si>
    <t>法定假日</t>
  </si>
  <si>
    <t>1.3（周一）</t>
  </si>
  <si>
    <t>1.4（周二）</t>
  </si>
  <si>
    <t>1.5（周三）</t>
  </si>
  <si>
    <t>1.6（周四）</t>
  </si>
  <si>
    <t>1.7（周五）</t>
  </si>
  <si>
    <t>1.8（周六）</t>
  </si>
  <si>
    <t>1.9（周日）</t>
  </si>
  <si>
    <t>1.10（周一）</t>
  </si>
  <si>
    <t>1.11（周二）</t>
  </si>
  <si>
    <t>1.12（周三）</t>
  </si>
  <si>
    <t>1.13（周四）</t>
  </si>
  <si>
    <t>1.14（周五）</t>
  </si>
  <si>
    <t>1.15（周六）</t>
  </si>
  <si>
    <t>1.16（周日）</t>
  </si>
  <si>
    <t>线下集中学习（2022.2.7—2.13）</t>
  </si>
  <si>
    <t>线下集中学习课程：电力拖动  共70学时
说明：线下集中学习每天10课时</t>
  </si>
  <si>
    <t>电力拖动
庞博</t>
  </si>
  <si>
    <t>20级扩招班（机电方向）线上课程表（2020-2021-1）</t>
  </si>
  <si>
    <t>思政部开课(2021.1.26——2021.3.4)</t>
  </si>
  <si>
    <t>开设课程：思想道德修养与法律基础  共54课时；形势与政策  共8课时；大学生职业生涯规划  共18课时；大学生心理健康  共36课时。
说明：周一到周五录播课 每次2课时  周六到周日直播课 每次4课时</t>
  </si>
  <si>
    <t>1.26（周二）</t>
  </si>
  <si>
    <t>1.27（周三）</t>
  </si>
  <si>
    <t>1.28（周四）</t>
  </si>
  <si>
    <t>1.29（周五）</t>
  </si>
  <si>
    <t>1.30（周六）</t>
  </si>
  <si>
    <t>1.31（周日）</t>
  </si>
  <si>
    <t>思想道德修养
与法律基础
（周洋）</t>
  </si>
  <si>
    <t>职业生涯规划
（毕新宇）</t>
  </si>
  <si>
    <t>思想道德修养
与法律基础
（周洋）
直播时间：9：00-10:30
14:30-16:00</t>
  </si>
  <si>
    <t>形势与政策
（陈国丽）
直播时间：9：00-10:30
14:30-16:00</t>
  </si>
  <si>
    <t>2.1（周一）</t>
  </si>
  <si>
    <t>2.2（周二）</t>
  </si>
  <si>
    <t>2.3（周三）</t>
  </si>
  <si>
    <t>2.4（周四）</t>
  </si>
  <si>
    <t>2.5（周五）</t>
  </si>
  <si>
    <t>2.6（周六）</t>
  </si>
  <si>
    <t>2.7（周日）</t>
  </si>
  <si>
    <t xml:space="preserve">形势与政策考试
2课时
职业生涯规划
2课时
（毕新宇）
</t>
  </si>
  <si>
    <t>2.8（周一）</t>
  </si>
  <si>
    <t>2.9（周二）</t>
  </si>
  <si>
    <t>2.10（周三）</t>
  </si>
  <si>
    <t>2.18（周四）</t>
  </si>
  <si>
    <t>2.19（周五）</t>
  </si>
  <si>
    <t>2.20（周六）</t>
  </si>
  <si>
    <t>2.21（周日）</t>
  </si>
  <si>
    <t>职业生涯规划考试
（毕新宇）2课时
心理健康2课时
（宋君荣）</t>
  </si>
  <si>
    <t>心理健康
（宋君荣）</t>
  </si>
  <si>
    <t>2.22（周一）</t>
  </si>
  <si>
    <t>2.23（周二）</t>
  </si>
  <si>
    <t>2.24（周三）</t>
  </si>
  <si>
    <t>2.25（周四）</t>
  </si>
  <si>
    <t>2.26（周五）</t>
  </si>
  <si>
    <t>2.27（周六）</t>
  </si>
  <si>
    <t>2.28（周日）</t>
  </si>
  <si>
    <t>3.1（周一）</t>
  </si>
  <si>
    <t>3.2（周二）</t>
  </si>
  <si>
    <t>3.3（周三）</t>
  </si>
  <si>
    <t>3.4（周四）</t>
  </si>
  <si>
    <t>思想道德修养
与法律基础2课时
（周洋）
思修考试2课时</t>
  </si>
  <si>
    <t>心理健康2课时
（宋君荣）
心理健康考试
2课时</t>
  </si>
  <si>
    <r>
      <rPr>
        <b/>
        <sz val="20"/>
        <color theme="1"/>
        <rFont val="等线"/>
        <charset val="134"/>
        <scheme val="minor"/>
      </rPr>
      <t xml:space="preserve">专业课开课（2021.3.8——2021.7.1）
基础部开课（2021.3.9——2021.7.3）
</t>
    </r>
    <r>
      <rPr>
        <b/>
        <sz val="20"/>
        <color rgb="FFFF0000"/>
        <rFont val="等线"/>
        <charset val="134"/>
        <scheme val="minor"/>
      </rPr>
      <t>线下集中上课（2021.3.26——3.28和2021.5.21—5.23）</t>
    </r>
  </si>
  <si>
    <r>
      <rPr>
        <b/>
        <sz val="12"/>
        <color theme="1"/>
        <rFont val="等线"/>
        <charset val="134"/>
        <scheme val="minor"/>
      </rPr>
      <t xml:space="preserve">基础课开课：高等数学  共72学时
专业课：  机械制图  共108学时  C语言（专业选修课）  36学时
</t>
    </r>
    <r>
      <rPr>
        <b/>
        <sz val="12"/>
        <color rgb="FFFF0000"/>
        <rFont val="等线"/>
        <charset val="134"/>
        <scheme val="minor"/>
      </rPr>
      <t>线下集中开课：钳工实训   共60课时</t>
    </r>
    <r>
      <rPr>
        <b/>
        <sz val="12"/>
        <color theme="1"/>
        <rFont val="等线"/>
        <charset val="134"/>
        <scheme val="minor"/>
      </rPr>
      <t xml:space="preserve">
说明：数学课一次课2课时，其余课程一次课4课时。线下集中每天10课时</t>
    </r>
  </si>
  <si>
    <t>3.8(周一）</t>
  </si>
  <si>
    <t>3.9（周二）</t>
  </si>
  <si>
    <t>3.10（周三）</t>
  </si>
  <si>
    <t>3.11（周四）</t>
  </si>
  <si>
    <t>3.12（周五）</t>
  </si>
  <si>
    <t>3.13（周六）</t>
  </si>
  <si>
    <t>3.14（周日）</t>
  </si>
  <si>
    <r>
      <rPr>
        <b/>
        <sz val="9"/>
        <color theme="1"/>
        <rFont val="等线"/>
        <charset val="134"/>
        <scheme val="minor"/>
      </rPr>
      <t>机械制图 李楠（机电一体化专业）</t>
    </r>
    <r>
      <rPr>
        <sz val="9"/>
        <color theme="1"/>
        <rFont val="等线"/>
        <charset val="134"/>
        <scheme val="minor"/>
      </rPr>
      <t xml:space="preserve">
</t>
    </r>
  </si>
  <si>
    <t>数学
（赵利）</t>
  </si>
  <si>
    <t>3.15（周一）</t>
  </si>
  <si>
    <t>3.16（周二）</t>
  </si>
  <si>
    <t>3.17（周三）</t>
  </si>
  <si>
    <t>3.18（周四）</t>
  </si>
  <si>
    <t>3.19（周五）</t>
  </si>
  <si>
    <t>3.20（周六）</t>
  </si>
  <si>
    <t>3.21（周日）</t>
  </si>
  <si>
    <t>数学
（赵利）
直播时间：9：00-10:30</t>
  </si>
  <si>
    <t>3.22（周一）</t>
  </si>
  <si>
    <t>3.23（周二）</t>
  </si>
  <si>
    <t>3.24（周三）</t>
  </si>
  <si>
    <t>3.25（周四）</t>
  </si>
  <si>
    <t>3.26（周五）</t>
  </si>
  <si>
    <t>3.27（周六）</t>
  </si>
  <si>
    <t>3.28（周日）</t>
  </si>
  <si>
    <r>
      <rPr>
        <b/>
        <sz val="9"/>
        <color theme="1"/>
        <rFont val="等线"/>
        <charset val="134"/>
        <scheme val="minor"/>
      </rPr>
      <t xml:space="preserve">机械制图 李楠（机电一体化专业）
</t>
    </r>
    <r>
      <rPr>
        <b/>
        <sz val="9"/>
        <color rgb="FFFF0000"/>
        <rFont val="等线"/>
        <charset val="134"/>
        <scheme val="minor"/>
      </rPr>
      <t>钳工实训
（丁秀荣）</t>
    </r>
    <r>
      <rPr>
        <sz val="9"/>
        <color theme="1"/>
        <rFont val="等线"/>
        <charset val="134"/>
        <scheme val="minor"/>
      </rPr>
      <t xml:space="preserve">
</t>
    </r>
  </si>
  <si>
    <r>
      <rPr>
        <sz val="11"/>
        <color theme="1"/>
        <rFont val="等线"/>
        <charset val="134"/>
        <scheme val="minor"/>
      </rPr>
      <t xml:space="preserve">数学
（赵利）
直播时间：9：00-10:30
</t>
    </r>
    <r>
      <rPr>
        <b/>
        <sz val="11"/>
        <color rgb="FFFF0000"/>
        <rFont val="等线"/>
        <charset val="134"/>
        <scheme val="minor"/>
      </rPr>
      <t>钳工实训
（丁秀荣）</t>
    </r>
  </si>
  <si>
    <r>
      <rPr>
        <b/>
        <sz val="11"/>
        <color rgb="FFFF0000"/>
        <rFont val="等线"/>
        <charset val="134"/>
        <scheme val="minor"/>
      </rPr>
      <t>钳工实训
（丁秀荣</t>
    </r>
    <r>
      <rPr>
        <sz val="11"/>
        <color theme="1"/>
        <rFont val="等线"/>
        <charset val="134"/>
        <scheme val="minor"/>
      </rPr>
      <t>）</t>
    </r>
  </si>
  <si>
    <t>3.29（周一）</t>
  </si>
  <si>
    <t>3.30（周二）</t>
  </si>
  <si>
    <t>3.31（周三）</t>
  </si>
  <si>
    <t>4.1（周四）</t>
  </si>
  <si>
    <t>4.2（周五）</t>
  </si>
  <si>
    <t>4.3（周六）</t>
  </si>
  <si>
    <t>4.4（周日）</t>
  </si>
  <si>
    <t>4.5（周一）</t>
  </si>
  <si>
    <t>4.6（周二）</t>
  </si>
  <si>
    <t>4.7（周三）</t>
  </si>
  <si>
    <t>4.8（周四）</t>
  </si>
  <si>
    <t>4.9（周五）</t>
  </si>
  <si>
    <t>4.10（周六）</t>
  </si>
  <si>
    <t>4.11（周日）</t>
  </si>
  <si>
    <t>4.12（周一）</t>
  </si>
  <si>
    <t>4.13（周二）</t>
  </si>
  <si>
    <t>4.14（周三）</t>
  </si>
  <si>
    <t>4.15（周四）</t>
  </si>
  <si>
    <t>4.16（周五）</t>
  </si>
  <si>
    <t>4.17（周六）</t>
  </si>
  <si>
    <t>4.18（周日）</t>
  </si>
  <si>
    <t>4.19（周一）</t>
  </si>
  <si>
    <t>4.20（周二）</t>
  </si>
  <si>
    <t>4.21（周三）</t>
  </si>
  <si>
    <t>4.22（周四）</t>
  </si>
  <si>
    <t>4.23（周五）</t>
  </si>
  <si>
    <t>4.24（周六）</t>
  </si>
  <si>
    <t>4.25（周日）</t>
  </si>
  <si>
    <t>4.26（周一）</t>
  </si>
  <si>
    <t>4.27（周二）</t>
  </si>
  <si>
    <t>4.28（周三）</t>
  </si>
  <si>
    <t>4.29（周四）</t>
  </si>
  <si>
    <t>4.30（周五）</t>
  </si>
  <si>
    <t>5.1（周六）</t>
  </si>
  <si>
    <t>5.2（周日）</t>
  </si>
  <si>
    <r>
      <rPr>
        <b/>
        <sz val="9"/>
        <color theme="1"/>
        <rFont val="等线"/>
        <charset val="134"/>
        <scheme val="minor"/>
      </rPr>
      <t>机械制图 李楠（机电一体化专业）</t>
    </r>
    <r>
      <rPr>
        <sz val="9"/>
        <color theme="1"/>
        <rFont val="等线"/>
        <charset val="134"/>
        <scheme val="minor"/>
      </rPr>
      <t xml:space="preserve">
</t>
    </r>
    <r>
      <rPr>
        <sz val="9"/>
        <color rgb="FF7030A0"/>
        <rFont val="等线"/>
        <charset val="134"/>
        <scheme val="minor"/>
      </rPr>
      <t>）</t>
    </r>
  </si>
  <si>
    <t>5.3（周一）</t>
  </si>
  <si>
    <t>5.4（周二）</t>
  </si>
  <si>
    <t>5.5（周三）</t>
  </si>
  <si>
    <t>5.6（周四）</t>
  </si>
  <si>
    <t>5.7（周五）19</t>
  </si>
  <si>
    <t>5.8（周六）20</t>
  </si>
  <si>
    <t>5.9（周日）19</t>
  </si>
  <si>
    <t>5.10(周一）</t>
  </si>
  <si>
    <t>5.11（周二）</t>
  </si>
  <si>
    <t>5.12（周三）</t>
  </si>
  <si>
    <t>5.13（周四）</t>
  </si>
  <si>
    <t>5.14（周五）</t>
  </si>
  <si>
    <t>5.15（周六）</t>
  </si>
  <si>
    <t>5.16（周日）</t>
  </si>
  <si>
    <t>5.17（周一）</t>
  </si>
  <si>
    <t>5.18（周二）</t>
  </si>
  <si>
    <t>5.19（周三）</t>
  </si>
  <si>
    <t>5.20（周四）</t>
  </si>
  <si>
    <t>5.21（周五）</t>
  </si>
  <si>
    <t>5.22（周六）</t>
  </si>
  <si>
    <t>5.23（周日）</t>
  </si>
  <si>
    <t>钳工实训
（丁秀荣）</t>
  </si>
  <si>
    <t>5.24（周一）</t>
  </si>
  <si>
    <t>5.25（周二）</t>
  </si>
  <si>
    <t>5.26（周三）</t>
  </si>
  <si>
    <t>5.27（周四）</t>
  </si>
  <si>
    <t>5.28（周五）</t>
  </si>
  <si>
    <t>5.29（周六）</t>
  </si>
  <si>
    <t>5.30（周日）</t>
  </si>
  <si>
    <t>5.31（周一）</t>
  </si>
  <si>
    <t>6.1（周二）</t>
  </si>
  <si>
    <t>6.2（周三）</t>
  </si>
  <si>
    <t>6.3（周四）</t>
  </si>
  <si>
    <t>6.4（周五）</t>
  </si>
  <si>
    <t>6.5（周六）</t>
  </si>
  <si>
    <t>6.6（周日）</t>
  </si>
  <si>
    <t>C语言程序设计 于游
（机电一体化专业）</t>
  </si>
  <si>
    <t>6.7（周一）</t>
  </si>
  <si>
    <t>6.8（周二）</t>
  </si>
  <si>
    <t>6.9（周三）</t>
  </si>
  <si>
    <t>6.10（周四）</t>
  </si>
  <si>
    <t>6.11（周五）</t>
  </si>
  <si>
    <t>6.12（周六）</t>
  </si>
  <si>
    <t>6.13（周日）</t>
  </si>
  <si>
    <t>6.14（周一）</t>
  </si>
  <si>
    <t>6.15（周二）</t>
  </si>
  <si>
    <t>6.16（周三）</t>
  </si>
  <si>
    <t>6.17（周四）</t>
  </si>
  <si>
    <t>6.18（周五）</t>
  </si>
  <si>
    <t>6.19（周六）</t>
  </si>
  <si>
    <t>6.20（周日）</t>
  </si>
  <si>
    <t>6.21（周一）</t>
  </si>
  <si>
    <t>6.22（周二）</t>
  </si>
  <si>
    <t>6.23（周三）</t>
  </si>
  <si>
    <t>6.24（周四）</t>
  </si>
  <si>
    <t>6.25（周五）</t>
  </si>
  <si>
    <t>6.26（周六）</t>
  </si>
  <si>
    <t>6.27（周日）</t>
  </si>
  <si>
    <t>6.28（周一）</t>
  </si>
  <si>
    <t>6.29（周二）</t>
  </si>
  <si>
    <t>6.30（周三）</t>
  </si>
  <si>
    <t>7.1（周四）</t>
  </si>
  <si>
    <t>7.2（周五）</t>
  </si>
  <si>
    <t>7.3（周六）</t>
  </si>
  <si>
    <t>7.4（周日）</t>
  </si>
  <si>
    <t>机械与自动化系</t>
    <phoneticPr fontId="31" type="noConversion"/>
  </si>
</sst>
</file>

<file path=xl/styles.xml><?xml version="1.0" encoding="utf-8"?>
<styleSheet xmlns="http://schemas.openxmlformats.org/spreadsheetml/2006/main">
  <numFmts count="4">
    <numFmt numFmtId="177" formatCode="0.00_ "/>
    <numFmt numFmtId="179" formatCode="0_ "/>
    <numFmt numFmtId="180" formatCode="General&quot;学&quot;&quot;期&quot;"/>
    <numFmt numFmtId="181" formatCode="0.00_);[Red]\(0.00\)"/>
  </numFmts>
  <fonts count="32">
    <font>
      <sz val="11"/>
      <color theme="1"/>
      <name val="等线"/>
      <charset val="134"/>
    </font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9"/>
      <color rgb="FFFF0000"/>
      <name val="等线"/>
      <charset val="134"/>
      <scheme val="minor"/>
    </font>
    <font>
      <b/>
      <sz val="22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0"/>
      <color rgb="FF00B0F0"/>
      <name val="等线"/>
      <charset val="134"/>
      <scheme val="minor"/>
    </font>
    <font>
      <b/>
      <sz val="20"/>
      <color rgb="FFFF0000"/>
      <name val="等线"/>
      <charset val="134"/>
      <scheme val="minor"/>
    </font>
    <font>
      <sz val="2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4"/>
      <color indexed="8"/>
      <name val="黑体"/>
      <family val="3"/>
      <charset val="134"/>
    </font>
    <font>
      <b/>
      <sz val="8"/>
      <color indexed="8"/>
      <name val="宋体"/>
      <family val="3"/>
      <charset val="134"/>
    </font>
    <font>
      <sz val="8"/>
      <name val="宋体"/>
      <family val="3"/>
      <charset val="134"/>
    </font>
    <font>
      <b/>
      <sz val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name val="等线"/>
      <charset val="134"/>
    </font>
    <font>
      <b/>
      <sz val="12"/>
      <color rgb="FFFF0000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rgb="FF7030A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sz val="9"/>
      <color indexed="8"/>
      <name val="仿宋_GB2312"/>
      <charset val="134"/>
    </font>
    <font>
      <sz val="9"/>
      <name val="等线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79" fontId="20" fillId="0" borderId="1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/>
    </xf>
    <xf numFmtId="179" fontId="21" fillId="3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7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49" fontId="22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49" fontId="20" fillId="4" borderId="4" xfId="0" applyNumberFormat="1" applyFont="1" applyFill="1" applyBorder="1" applyAlignment="1">
      <alignment horizontal="center" vertical="center" wrapText="1"/>
    </xf>
    <xf numFmtId="179" fontId="20" fillId="0" borderId="1" xfId="0" applyNumberFormat="1" applyFont="1" applyFill="1" applyBorder="1" applyAlignment="1">
      <alignment horizontal="center" vertical="center"/>
    </xf>
    <xf numFmtId="180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 wrapText="1"/>
    </xf>
    <xf numFmtId="177" fontId="20" fillId="3" borderId="12" xfId="0" applyNumberFormat="1" applyFont="1" applyFill="1" applyBorder="1" applyAlignment="1">
      <alignment horizontal="center" vertical="center"/>
    </xf>
    <xf numFmtId="0" fontId="20" fillId="0" borderId="12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7" fontId="21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181" fontId="20" fillId="3" borderId="1" xfId="0" applyNumberFormat="1" applyFont="1" applyFill="1" applyBorder="1" applyAlignment="1">
      <alignment horizontal="center" vertical="center"/>
    </xf>
    <xf numFmtId="181" fontId="21" fillId="3" borderId="1" xfId="0" applyNumberFormat="1" applyFont="1" applyFill="1" applyBorder="1" applyAlignment="1">
      <alignment horizontal="center" vertical="center"/>
    </xf>
    <xf numFmtId="177" fontId="20" fillId="3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>
      <alignment vertical="center"/>
    </xf>
    <xf numFmtId="0" fontId="20" fillId="0" borderId="1" xfId="0" applyFont="1" applyBorder="1" applyAlignment="1">
      <alignment horizontal="left" vertical="center"/>
    </xf>
    <xf numFmtId="0" fontId="21" fillId="0" borderId="1" xfId="0" applyFont="1" applyBorder="1">
      <alignment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0" fillId="0" borderId="1" xfId="0" applyNumberFormat="1" applyFont="1" applyBorder="1" applyAlignment="1">
      <alignment vertical="center" wrapText="1"/>
    </xf>
    <xf numFmtId="0" fontId="19" fillId="0" borderId="1" xfId="0" applyFont="1" applyBorder="1">
      <alignment vertical="center"/>
    </xf>
    <xf numFmtId="0" fontId="20" fillId="0" borderId="1" xfId="0" applyFont="1" applyFill="1" applyBorder="1" applyAlignment="1">
      <alignment horizontal="left" vertical="center" wrapText="1"/>
    </xf>
    <xf numFmtId="49" fontId="20" fillId="5" borderId="12" xfId="0" applyNumberFormat="1" applyFont="1" applyFill="1" applyBorder="1" applyAlignment="1">
      <alignment horizontal="center" vertical="center"/>
    </xf>
    <xf numFmtId="179" fontId="20" fillId="3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177" fontId="23" fillId="3" borderId="12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left" vertical="center"/>
    </xf>
    <xf numFmtId="177" fontId="18" fillId="0" borderId="6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2" borderId="8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Fill="1" applyBorder="1" applyAlignment="1">
      <alignment horizontal="center" vertical="center"/>
    </xf>
    <xf numFmtId="9" fontId="21" fillId="3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77" fontId="21" fillId="0" borderId="1" xfId="0" applyNumberFormat="1" applyFont="1" applyFill="1" applyBorder="1" applyAlignment="1">
      <alignment horizontal="center" vertical="center" wrapText="1"/>
    </xf>
    <xf numFmtId="177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79" fontId="19" fillId="3" borderId="1" xfId="0" applyNumberFormat="1" applyFont="1" applyFill="1" applyBorder="1" applyAlignment="1">
      <alignment horizontal="center" vertical="center"/>
    </xf>
    <xf numFmtId="9" fontId="19" fillId="3" borderId="1" xfId="0" applyNumberFormat="1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77" fontId="19" fillId="3" borderId="10" xfId="0" applyNumberFormat="1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179" fontId="19" fillId="3" borderId="10" xfId="0" applyNumberFormat="1" applyFont="1" applyFill="1" applyBorder="1" applyAlignment="1">
      <alignment horizontal="center" vertical="center"/>
    </xf>
    <xf numFmtId="9" fontId="19" fillId="3" borderId="10" xfId="0" applyNumberFormat="1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textRotation="255" wrapText="1"/>
    </xf>
    <xf numFmtId="0" fontId="20" fillId="0" borderId="4" xfId="0" applyFont="1" applyBorder="1" applyAlignment="1">
      <alignment horizontal="center" vertical="center" textRotation="255" wrapText="1"/>
    </xf>
    <xf numFmtId="0" fontId="20" fillId="0" borderId="13" xfId="0" applyFont="1" applyBorder="1" applyAlignment="1">
      <alignment horizontal="center" vertical="center" textRotation="255"/>
    </xf>
    <xf numFmtId="0" fontId="20" fillId="0" borderId="15" xfId="0" applyFont="1" applyBorder="1" applyAlignment="1">
      <alignment horizontal="center" vertical="center" textRotation="255"/>
    </xf>
    <xf numFmtId="0" fontId="20" fillId="0" borderId="11" xfId="0" applyFont="1" applyBorder="1" applyAlignment="1">
      <alignment horizontal="center" vertical="center" textRotation="255"/>
    </xf>
    <xf numFmtId="0" fontId="20" fillId="0" borderId="12" xfId="0" applyFont="1" applyBorder="1" applyAlignment="1">
      <alignment horizontal="center" vertical="center" textRotation="255" wrapText="1"/>
    </xf>
    <xf numFmtId="0" fontId="20" fillId="0" borderId="1" xfId="0" applyFont="1" applyBorder="1" applyAlignment="1">
      <alignment horizontal="center" vertical="center" textRotation="255" wrapText="1"/>
    </xf>
    <xf numFmtId="0" fontId="20" fillId="0" borderId="14" xfId="0" applyFont="1" applyBorder="1" applyAlignment="1">
      <alignment horizontal="center" vertical="center" textRotation="255"/>
    </xf>
    <xf numFmtId="0" fontId="20" fillId="0" borderId="16" xfId="0" applyFont="1" applyBorder="1" applyAlignment="1">
      <alignment horizontal="center" vertical="center" textRotation="255"/>
    </xf>
    <xf numFmtId="0" fontId="20" fillId="0" borderId="12" xfId="0" applyFont="1" applyBorder="1" applyAlignment="1">
      <alignment horizontal="center" vertical="center" textRotation="255"/>
    </xf>
    <xf numFmtId="0" fontId="20" fillId="0" borderId="1" xfId="0" applyFont="1" applyFill="1" applyBorder="1" applyAlignment="1">
      <alignment horizontal="center" vertical="center" textRotation="255"/>
    </xf>
    <xf numFmtId="0" fontId="19" fillId="2" borderId="1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177" fontId="19" fillId="2" borderId="8" xfId="0" applyNumberFormat="1" applyFont="1" applyFill="1" applyBorder="1" applyAlignment="1">
      <alignment horizontal="center" vertical="center" wrapText="1"/>
    </xf>
    <xf numFmtId="177" fontId="19" fillId="2" borderId="1" xfId="0" applyNumberFormat="1" applyFont="1" applyFill="1" applyBorder="1" applyAlignment="1">
      <alignment horizontal="center" vertical="center" wrapText="1"/>
    </xf>
    <xf numFmtId="177" fontId="19" fillId="2" borderId="10" xfId="0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2"/>
  <sheetViews>
    <sheetView tabSelected="1" topLeftCell="E25" zoomScale="130" zoomScaleNormal="130" workbookViewId="0">
      <selection activeCell="R41" sqref="R41:R44"/>
    </sheetView>
  </sheetViews>
  <sheetFormatPr defaultColWidth="8.875" defaultRowHeight="13.5"/>
  <cols>
    <col min="1" max="2" width="2.625" customWidth="1"/>
    <col min="3" max="3" width="2.625" style="23" customWidth="1"/>
    <col min="4" max="4" width="7.75" customWidth="1"/>
    <col min="5" max="5" width="20.25" customWidth="1"/>
    <col min="6" max="7" width="4.125" style="23" customWidth="1"/>
    <col min="8" max="8" width="7.5" style="24" customWidth="1"/>
    <col min="9" max="12" width="4.125" style="23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5" customWidth="1"/>
    <col min="19" max="19" width="12.5" customWidth="1"/>
    <col min="22" max="22" width="18.875" customWidth="1"/>
  </cols>
  <sheetData>
    <row r="1" spans="1:19" ht="21" customHeight="1">
      <c r="A1" s="73" t="s">
        <v>0</v>
      </c>
      <c r="B1" s="73"/>
      <c r="C1" s="73"/>
      <c r="D1" s="73"/>
      <c r="E1" s="73"/>
      <c r="F1" s="73"/>
      <c r="G1" s="73"/>
      <c r="H1" s="74"/>
      <c r="I1" s="73"/>
      <c r="J1" s="73"/>
      <c r="K1" s="73"/>
      <c r="L1" s="73"/>
      <c r="M1" s="73"/>
      <c r="N1" s="73"/>
      <c r="O1" s="73"/>
      <c r="P1" s="73"/>
      <c r="Q1" s="73"/>
      <c r="R1" s="73"/>
      <c r="S1" s="75"/>
    </row>
    <row r="2" spans="1:19" ht="22.9" customHeight="1">
      <c r="A2" s="114" t="s">
        <v>1</v>
      </c>
      <c r="B2" s="77"/>
      <c r="C2" s="77" t="s">
        <v>2</v>
      </c>
      <c r="D2" s="77" t="s">
        <v>3</v>
      </c>
      <c r="E2" s="77" t="s">
        <v>4</v>
      </c>
      <c r="F2" s="76" t="s">
        <v>5</v>
      </c>
      <c r="G2" s="76"/>
      <c r="H2" s="111" t="s">
        <v>6</v>
      </c>
      <c r="I2" s="77" t="s">
        <v>7</v>
      </c>
      <c r="J2" s="77"/>
      <c r="K2" s="77"/>
      <c r="L2" s="77" t="s">
        <v>8</v>
      </c>
      <c r="M2" s="77" t="s">
        <v>9</v>
      </c>
      <c r="N2" s="77"/>
      <c r="O2" s="77"/>
      <c r="P2" s="77"/>
      <c r="Q2" s="77" t="s">
        <v>10</v>
      </c>
      <c r="R2" s="77" t="s">
        <v>11</v>
      </c>
      <c r="S2" s="109" t="s">
        <v>12</v>
      </c>
    </row>
    <row r="3" spans="1:19">
      <c r="A3" s="115"/>
      <c r="B3" s="109"/>
      <c r="C3" s="109"/>
      <c r="D3" s="109"/>
      <c r="E3" s="109"/>
      <c r="F3" s="109" t="s">
        <v>13</v>
      </c>
      <c r="G3" s="109" t="s">
        <v>14</v>
      </c>
      <c r="H3" s="112"/>
      <c r="I3" s="109" t="s">
        <v>15</v>
      </c>
      <c r="J3" s="109" t="s">
        <v>16</v>
      </c>
      <c r="K3" s="109" t="s">
        <v>17</v>
      </c>
      <c r="L3" s="109"/>
      <c r="M3" s="44" t="s">
        <v>18</v>
      </c>
      <c r="N3" s="44" t="s">
        <v>19</v>
      </c>
      <c r="O3" s="44" t="s">
        <v>20</v>
      </c>
      <c r="P3" s="44" t="s">
        <v>21</v>
      </c>
      <c r="Q3" s="109"/>
      <c r="R3" s="109"/>
      <c r="S3" s="109"/>
    </row>
    <row r="4" spans="1:19">
      <c r="A4" s="115"/>
      <c r="B4" s="109"/>
      <c r="C4" s="109"/>
      <c r="D4" s="109"/>
      <c r="E4" s="109"/>
      <c r="F4" s="109"/>
      <c r="G4" s="109"/>
      <c r="H4" s="112"/>
      <c r="I4" s="109"/>
      <c r="J4" s="109"/>
      <c r="K4" s="109"/>
      <c r="L4" s="109"/>
      <c r="M4" s="45"/>
      <c r="N4" s="45"/>
      <c r="O4" s="45"/>
      <c r="P4" s="45"/>
      <c r="Q4" s="109"/>
      <c r="R4" s="109"/>
      <c r="S4" s="109"/>
    </row>
    <row r="5" spans="1:19">
      <c r="A5" s="116"/>
      <c r="B5" s="110"/>
      <c r="C5" s="110"/>
      <c r="D5" s="110"/>
      <c r="E5" s="110"/>
      <c r="F5" s="110"/>
      <c r="G5" s="110"/>
      <c r="H5" s="113"/>
      <c r="I5" s="110"/>
      <c r="J5" s="110"/>
      <c r="K5" s="110"/>
      <c r="L5" s="110"/>
      <c r="M5" s="46"/>
      <c r="N5" s="46"/>
      <c r="O5" s="46"/>
      <c r="P5" s="46"/>
      <c r="Q5" s="110"/>
      <c r="R5" s="110"/>
      <c r="S5" s="109"/>
    </row>
    <row r="6" spans="1:19" ht="19.149999999999999" customHeight="1">
      <c r="A6" s="98" t="s">
        <v>22</v>
      </c>
      <c r="B6" s="103" t="s">
        <v>23</v>
      </c>
      <c r="C6" s="25">
        <v>1</v>
      </c>
      <c r="D6" s="26" t="s">
        <v>24</v>
      </c>
      <c r="E6" s="67" t="s">
        <v>25</v>
      </c>
      <c r="F6" s="28" t="s">
        <v>26</v>
      </c>
      <c r="G6" s="29"/>
      <c r="H6" s="30">
        <v>2</v>
      </c>
      <c r="I6" s="47">
        <f t="shared" ref="I6:I18" si="0">J6+K6</f>
        <v>60</v>
      </c>
      <c r="J6" s="28">
        <v>0</v>
      </c>
      <c r="K6" s="28">
        <v>60</v>
      </c>
      <c r="L6" s="29">
        <v>1</v>
      </c>
      <c r="M6" s="48" t="s">
        <v>27</v>
      </c>
      <c r="N6" s="48"/>
      <c r="O6" s="48" t="str">
        <f t="shared" ref="O6:P6" si="1">IF($L6=O$3,(IF(OR($F6="A",$G6="√"),$I6/O$5,$J6/O$5)),"")</f>
        <v/>
      </c>
      <c r="P6" s="48" t="str">
        <f t="shared" si="1"/>
        <v/>
      </c>
      <c r="Q6" s="25" t="s">
        <v>28</v>
      </c>
      <c r="R6" s="25" t="s">
        <v>29</v>
      </c>
      <c r="S6" s="60" t="s">
        <v>30</v>
      </c>
    </row>
    <row r="7" spans="1:19" ht="19.149999999999999" customHeight="1">
      <c r="A7" s="98"/>
      <c r="B7" s="103"/>
      <c r="C7" s="25">
        <v>2</v>
      </c>
      <c r="D7" s="31" t="s">
        <v>31</v>
      </c>
      <c r="E7" s="67" t="s">
        <v>32</v>
      </c>
      <c r="F7" s="28" t="s">
        <v>33</v>
      </c>
      <c r="G7" s="29" t="s">
        <v>34</v>
      </c>
      <c r="H7" s="30">
        <f t="shared" ref="H7:H17" si="2">I7/18</f>
        <v>2</v>
      </c>
      <c r="I7" s="47">
        <f t="shared" si="0"/>
        <v>36</v>
      </c>
      <c r="J7" s="28">
        <v>18</v>
      </c>
      <c r="K7" s="28">
        <v>18</v>
      </c>
      <c r="L7" s="29">
        <v>1</v>
      </c>
      <c r="M7" s="48">
        <f>I7/36</f>
        <v>1</v>
      </c>
      <c r="N7" s="48"/>
      <c r="O7" s="48" t="str">
        <f t="shared" ref="O7:P7" si="3">IF($L7=O$3,(IF(OR($F7="A",$G7="√"),$I7/O$5,$J7/O$5)),"")</f>
        <v/>
      </c>
      <c r="P7" s="48" t="str">
        <f t="shared" si="3"/>
        <v/>
      </c>
      <c r="Q7" s="25" t="s">
        <v>35</v>
      </c>
      <c r="R7" s="25" t="s">
        <v>36</v>
      </c>
      <c r="S7" s="60" t="s">
        <v>37</v>
      </c>
    </row>
    <row r="8" spans="1:19" ht="19.149999999999999" customHeight="1">
      <c r="A8" s="98"/>
      <c r="B8" s="103"/>
      <c r="C8" s="25">
        <v>3</v>
      </c>
      <c r="D8" s="26" t="s">
        <v>38</v>
      </c>
      <c r="E8" s="67" t="s">
        <v>39</v>
      </c>
      <c r="F8" s="28" t="s">
        <v>33</v>
      </c>
      <c r="G8" s="29" t="s">
        <v>34</v>
      </c>
      <c r="H8" s="30">
        <f t="shared" si="2"/>
        <v>1</v>
      </c>
      <c r="I8" s="47">
        <f t="shared" si="0"/>
        <v>18</v>
      </c>
      <c r="J8" s="28">
        <v>18</v>
      </c>
      <c r="K8" s="28">
        <v>0</v>
      </c>
      <c r="L8" s="28">
        <v>1</v>
      </c>
      <c r="M8" s="48">
        <f t="shared" ref="M8:M17" si="4">I8/36</f>
        <v>0.5</v>
      </c>
      <c r="N8" s="48" t="str">
        <f t="shared" ref="N8:P8" si="5">IF($L8=N$3,(IF(OR($F8="A",$G8="√"),$I8/N$5,$J8/N$5)),"")</f>
        <v/>
      </c>
      <c r="O8" s="48" t="str">
        <f t="shared" si="5"/>
        <v/>
      </c>
      <c r="P8" s="48" t="str">
        <f t="shared" si="5"/>
        <v/>
      </c>
      <c r="Q8" s="25" t="s">
        <v>28</v>
      </c>
      <c r="R8" s="25" t="s">
        <v>40</v>
      </c>
      <c r="S8" s="61" t="s">
        <v>41</v>
      </c>
    </row>
    <row r="9" spans="1:19" ht="19.149999999999999" customHeight="1">
      <c r="A9" s="98"/>
      <c r="B9" s="103"/>
      <c r="C9" s="25">
        <v>4</v>
      </c>
      <c r="D9" s="31" t="s">
        <v>42</v>
      </c>
      <c r="E9" s="67" t="s">
        <v>43</v>
      </c>
      <c r="F9" s="28" t="s">
        <v>33</v>
      </c>
      <c r="G9" s="29" t="s">
        <v>34</v>
      </c>
      <c r="H9" s="30">
        <f t="shared" si="2"/>
        <v>2</v>
      </c>
      <c r="I9" s="47">
        <f t="shared" si="0"/>
        <v>36</v>
      </c>
      <c r="J9" s="28">
        <v>36</v>
      </c>
      <c r="K9" s="28">
        <v>0</v>
      </c>
      <c r="L9" s="29">
        <v>1</v>
      </c>
      <c r="M9" s="48">
        <f t="shared" si="4"/>
        <v>1</v>
      </c>
      <c r="N9" s="48" t="str">
        <f t="shared" ref="N9:P9" si="6">IF($L9=N$3,(IF(OR($F9="A",$G9="√"),$I9/N$5,$J9/N$5)),"")</f>
        <v/>
      </c>
      <c r="O9" s="48" t="str">
        <f t="shared" si="6"/>
        <v/>
      </c>
      <c r="P9" s="48" t="str">
        <f t="shared" si="6"/>
        <v/>
      </c>
      <c r="Q9" s="25" t="s">
        <v>28</v>
      </c>
      <c r="R9" s="25" t="s">
        <v>40</v>
      </c>
      <c r="S9" s="61" t="s">
        <v>41</v>
      </c>
    </row>
    <row r="10" spans="1:19" ht="19.149999999999999" customHeight="1">
      <c r="A10" s="98"/>
      <c r="B10" s="103"/>
      <c r="C10" s="25">
        <v>5</v>
      </c>
      <c r="D10" s="26" t="s">
        <v>44</v>
      </c>
      <c r="E10" s="67" t="s">
        <v>45</v>
      </c>
      <c r="F10" s="28" t="s">
        <v>33</v>
      </c>
      <c r="G10" s="29" t="s">
        <v>34</v>
      </c>
      <c r="H10" s="30">
        <f t="shared" si="2"/>
        <v>3</v>
      </c>
      <c r="I10" s="47">
        <f t="shared" si="0"/>
        <v>54</v>
      </c>
      <c r="J10" s="28">
        <v>54</v>
      </c>
      <c r="K10" s="28">
        <v>0</v>
      </c>
      <c r="L10" s="29">
        <v>1</v>
      </c>
      <c r="M10" s="48">
        <f t="shared" si="4"/>
        <v>1.5</v>
      </c>
      <c r="N10" s="48" t="str">
        <f t="shared" ref="N10:P10" si="7">IF($L10=N$3,(IF(OR($F10="A",$G10="√"),$I10/N$5,$J10/N$5)),"")</f>
        <v/>
      </c>
      <c r="O10" s="48" t="str">
        <f t="shared" si="7"/>
        <v/>
      </c>
      <c r="P10" s="48" t="str">
        <f t="shared" si="7"/>
        <v/>
      </c>
      <c r="Q10" s="25" t="s">
        <v>35</v>
      </c>
      <c r="R10" s="25" t="s">
        <v>40</v>
      </c>
      <c r="S10" s="60" t="s">
        <v>41</v>
      </c>
    </row>
    <row r="11" spans="1:19" ht="19.149999999999999" customHeight="1">
      <c r="A11" s="98"/>
      <c r="B11" s="103"/>
      <c r="C11" s="25">
        <v>6</v>
      </c>
      <c r="D11" s="26" t="s">
        <v>46</v>
      </c>
      <c r="E11" s="67" t="s">
        <v>47</v>
      </c>
      <c r="F11" s="28" t="s">
        <v>48</v>
      </c>
      <c r="G11" s="29"/>
      <c r="H11" s="30">
        <f t="shared" si="2"/>
        <v>1</v>
      </c>
      <c r="I11" s="47">
        <f t="shared" si="0"/>
        <v>18</v>
      </c>
      <c r="J11" s="28">
        <v>18</v>
      </c>
      <c r="K11" s="28">
        <v>0</v>
      </c>
      <c r="L11" s="28">
        <v>1</v>
      </c>
      <c r="M11" s="48">
        <f t="shared" si="4"/>
        <v>0.5</v>
      </c>
      <c r="N11" s="48" t="str">
        <f t="shared" ref="N11:P11" si="8">IF($L11=N$3,(IF(OR($F11="A",$G11="√"),$I11/N$5,$J11/N$5)),"")</f>
        <v/>
      </c>
      <c r="O11" s="48"/>
      <c r="P11" s="48" t="str">
        <f t="shared" si="8"/>
        <v/>
      </c>
      <c r="Q11" s="25" t="s">
        <v>28</v>
      </c>
      <c r="R11" s="25" t="s">
        <v>36</v>
      </c>
      <c r="S11" s="60" t="s">
        <v>41</v>
      </c>
    </row>
    <row r="12" spans="1:19" ht="19.149999999999999" customHeight="1">
      <c r="A12" s="98"/>
      <c r="B12" s="103"/>
      <c r="C12" s="25">
        <v>7</v>
      </c>
      <c r="D12" s="26" t="s">
        <v>49</v>
      </c>
      <c r="E12" s="67" t="s">
        <v>50</v>
      </c>
      <c r="F12" s="28" t="s">
        <v>48</v>
      </c>
      <c r="G12" s="29"/>
      <c r="H12" s="30">
        <f t="shared" si="2"/>
        <v>2</v>
      </c>
      <c r="I12" s="47">
        <f t="shared" si="0"/>
        <v>36</v>
      </c>
      <c r="J12" s="28">
        <v>36</v>
      </c>
      <c r="K12" s="28">
        <v>0</v>
      </c>
      <c r="L12" s="49">
        <v>1</v>
      </c>
      <c r="M12" s="48">
        <f t="shared" si="4"/>
        <v>1</v>
      </c>
      <c r="N12" s="48" t="str">
        <f t="shared" ref="N12:P12" si="9">IF($L12=N$3,(IF(OR($F12="A",$G12="√"),$I12/N$5,$J12/N$5)),"")</f>
        <v/>
      </c>
      <c r="O12" s="48" t="str">
        <f t="shared" ref="O12:O17" si="10">IF($L12=O$3,(IF(OR($F12="A",$G12="√"),$I12/O$5,$J12/O$5)),"")</f>
        <v/>
      </c>
      <c r="P12" s="48" t="str">
        <f t="shared" si="9"/>
        <v/>
      </c>
      <c r="Q12" s="25" t="s">
        <v>28</v>
      </c>
      <c r="R12" s="25" t="s">
        <v>40</v>
      </c>
      <c r="S12" s="60" t="s">
        <v>41</v>
      </c>
    </row>
    <row r="13" spans="1:19" ht="19.149999999999999" customHeight="1">
      <c r="A13" s="98"/>
      <c r="B13" s="103"/>
      <c r="C13" s="25">
        <v>8</v>
      </c>
      <c r="D13" s="26" t="s">
        <v>51</v>
      </c>
      <c r="E13" s="67" t="s">
        <v>52</v>
      </c>
      <c r="F13" s="28" t="s">
        <v>48</v>
      </c>
      <c r="G13" s="29"/>
      <c r="H13" s="30">
        <f t="shared" si="2"/>
        <v>1</v>
      </c>
      <c r="I13" s="47">
        <f t="shared" si="0"/>
        <v>18</v>
      </c>
      <c r="J13" s="28">
        <v>18</v>
      </c>
      <c r="K13" s="28">
        <v>0</v>
      </c>
      <c r="L13" s="29">
        <v>1</v>
      </c>
      <c r="M13" s="48">
        <f t="shared" si="4"/>
        <v>0.5</v>
      </c>
      <c r="N13" s="48" t="str">
        <f t="shared" ref="N13:P13" si="11">IF($L13=N$3,(IF(OR($F13="A",$G13="√"),$I13/N$5,$J13/N$5)),"")</f>
        <v/>
      </c>
      <c r="O13" s="48" t="str">
        <f t="shared" si="10"/>
        <v/>
      </c>
      <c r="P13" s="48" t="str">
        <f t="shared" si="11"/>
        <v/>
      </c>
      <c r="Q13" s="25" t="s">
        <v>28</v>
      </c>
      <c r="R13" s="25" t="s">
        <v>40</v>
      </c>
      <c r="S13" s="60" t="s">
        <v>41</v>
      </c>
    </row>
    <row r="14" spans="1:19" ht="19.149999999999999" customHeight="1">
      <c r="A14" s="98"/>
      <c r="B14" s="103"/>
      <c r="C14" s="25">
        <v>9</v>
      </c>
      <c r="D14" s="31" t="s">
        <v>31</v>
      </c>
      <c r="E14" s="67" t="s">
        <v>53</v>
      </c>
      <c r="F14" s="28" t="s">
        <v>33</v>
      </c>
      <c r="G14" s="29" t="s">
        <v>34</v>
      </c>
      <c r="H14" s="30">
        <f t="shared" si="2"/>
        <v>2</v>
      </c>
      <c r="I14" s="47">
        <f t="shared" si="0"/>
        <v>36</v>
      </c>
      <c r="J14" s="28">
        <v>18</v>
      </c>
      <c r="K14" s="28">
        <v>18</v>
      </c>
      <c r="L14" s="29">
        <v>1</v>
      </c>
      <c r="M14" s="48">
        <f t="shared" si="4"/>
        <v>1</v>
      </c>
      <c r="N14" s="48"/>
      <c r="O14" s="48"/>
      <c r="P14" s="48" t="str">
        <f>IF($L14=P$3,(IF(OR($F14="A",$G14="√"),$I14/P$5,$J14/P$5)),"")</f>
        <v/>
      </c>
      <c r="Q14" s="25" t="s">
        <v>35</v>
      </c>
      <c r="R14" s="25" t="s">
        <v>36</v>
      </c>
      <c r="S14" s="60" t="s">
        <v>37</v>
      </c>
    </row>
    <row r="15" spans="1:19" ht="27.95" customHeight="1">
      <c r="A15" s="99"/>
      <c r="B15" s="104"/>
      <c r="C15" s="25">
        <v>10</v>
      </c>
      <c r="D15" s="31" t="s">
        <v>54</v>
      </c>
      <c r="E15" s="67" t="s">
        <v>55</v>
      </c>
      <c r="F15" s="28" t="s">
        <v>33</v>
      </c>
      <c r="G15" s="29" t="s">
        <v>34</v>
      </c>
      <c r="H15" s="30">
        <f t="shared" si="2"/>
        <v>4</v>
      </c>
      <c r="I15" s="47">
        <f t="shared" si="0"/>
        <v>72</v>
      </c>
      <c r="J15" s="28">
        <v>72</v>
      </c>
      <c r="K15" s="28">
        <v>0</v>
      </c>
      <c r="L15" s="28">
        <v>1</v>
      </c>
      <c r="M15" s="48">
        <f t="shared" si="4"/>
        <v>2</v>
      </c>
      <c r="N15" s="48" t="str">
        <f t="shared" ref="N15:P15" si="12">IF($L15=N$3,(IF(OR($F15="A",$G15="√"),$I15/N$5,$J15/N$5)),"")</f>
        <v/>
      </c>
      <c r="O15" s="48" t="str">
        <f t="shared" si="10"/>
        <v/>
      </c>
      <c r="P15" s="48" t="str">
        <f t="shared" si="12"/>
        <v/>
      </c>
      <c r="Q15" s="25" t="s">
        <v>35</v>
      </c>
      <c r="R15" s="25" t="s">
        <v>40</v>
      </c>
      <c r="S15" s="60" t="s">
        <v>41</v>
      </c>
    </row>
    <row r="16" spans="1:19" ht="21.95" customHeight="1">
      <c r="A16" s="99"/>
      <c r="B16" s="104"/>
      <c r="C16" s="25">
        <v>11</v>
      </c>
      <c r="D16" s="31" t="s">
        <v>56</v>
      </c>
      <c r="E16" s="67" t="s">
        <v>57</v>
      </c>
      <c r="F16" s="28" t="s">
        <v>48</v>
      </c>
      <c r="G16" s="29"/>
      <c r="H16" s="30">
        <f t="shared" si="2"/>
        <v>4</v>
      </c>
      <c r="I16" s="47">
        <f t="shared" si="0"/>
        <v>72</v>
      </c>
      <c r="J16" s="28">
        <v>72</v>
      </c>
      <c r="K16" s="28">
        <v>0</v>
      </c>
      <c r="L16" s="28">
        <v>1</v>
      </c>
      <c r="M16" s="48">
        <f t="shared" si="4"/>
        <v>2</v>
      </c>
      <c r="N16" s="48" t="str">
        <f t="shared" ref="N16:N25" si="13">IF($L16=N$3,(IF(OR($F16="A",$G16="√"),$I16/N$5,$J16/N$5)),"")</f>
        <v/>
      </c>
      <c r="O16" s="48" t="str">
        <f t="shared" si="10"/>
        <v/>
      </c>
      <c r="P16" s="48" t="str">
        <f t="shared" ref="P16:P25" si="14">IF($L16=P$3,(IF(OR($F16="A",$G16="√"),$I16/P$5,$J16/P$5)),"")</f>
        <v/>
      </c>
      <c r="Q16" s="25" t="s">
        <v>35</v>
      </c>
      <c r="R16" s="25" t="s">
        <v>36</v>
      </c>
      <c r="S16" s="60" t="s">
        <v>41</v>
      </c>
    </row>
    <row r="17" spans="1:19" ht="19.149999999999999" customHeight="1">
      <c r="A17" s="99"/>
      <c r="B17" s="104"/>
      <c r="C17" s="25">
        <v>12</v>
      </c>
      <c r="D17" s="26" t="s">
        <v>58</v>
      </c>
      <c r="E17" s="67" t="s">
        <v>59</v>
      </c>
      <c r="F17" s="28" t="s">
        <v>33</v>
      </c>
      <c r="G17" s="29" t="s">
        <v>34</v>
      </c>
      <c r="H17" s="30">
        <f t="shared" si="2"/>
        <v>4</v>
      </c>
      <c r="I17" s="47">
        <f t="shared" si="0"/>
        <v>72</v>
      </c>
      <c r="J17" s="28">
        <v>72</v>
      </c>
      <c r="K17" s="28">
        <v>0</v>
      </c>
      <c r="L17" s="50">
        <v>1</v>
      </c>
      <c r="M17" s="48">
        <f t="shared" si="4"/>
        <v>2</v>
      </c>
      <c r="N17" s="48" t="str">
        <f t="shared" si="13"/>
        <v/>
      </c>
      <c r="O17" s="48" t="str">
        <f t="shared" si="10"/>
        <v/>
      </c>
      <c r="P17" s="48" t="str">
        <f t="shared" si="14"/>
        <v/>
      </c>
      <c r="Q17" s="25" t="s">
        <v>35</v>
      </c>
      <c r="R17" s="25" t="s">
        <v>36</v>
      </c>
      <c r="S17" s="61" t="s">
        <v>41</v>
      </c>
    </row>
    <row r="18" spans="1:19" ht="19.149999999999999" customHeight="1">
      <c r="A18" s="99"/>
      <c r="B18" s="104"/>
      <c r="C18" s="25">
        <v>13</v>
      </c>
      <c r="D18" s="68" t="s">
        <v>60</v>
      </c>
      <c r="E18" s="67" t="s">
        <v>61</v>
      </c>
      <c r="F18" s="28" t="s">
        <v>26</v>
      </c>
      <c r="G18" s="29" t="s">
        <v>34</v>
      </c>
      <c r="H18" s="30">
        <v>2</v>
      </c>
      <c r="I18" s="47">
        <f t="shared" si="0"/>
        <v>30</v>
      </c>
      <c r="J18" s="28">
        <v>0</v>
      </c>
      <c r="K18" s="28">
        <v>30</v>
      </c>
      <c r="L18" s="28">
        <v>3</v>
      </c>
      <c r="M18" s="48"/>
      <c r="N18" s="48" t="str">
        <f t="shared" si="13"/>
        <v/>
      </c>
      <c r="O18" s="48">
        <f>I18/38</f>
        <v>0.78947368421052599</v>
      </c>
      <c r="P18" s="48" t="str">
        <f t="shared" si="14"/>
        <v/>
      </c>
      <c r="Q18" s="25" t="s">
        <v>35</v>
      </c>
      <c r="R18" s="25" t="s">
        <v>40</v>
      </c>
      <c r="S18" s="61" t="s">
        <v>30</v>
      </c>
    </row>
    <row r="19" spans="1:19" ht="19.149999999999999" customHeight="1">
      <c r="A19" s="99"/>
      <c r="B19" s="104"/>
      <c r="C19" s="25">
        <v>14</v>
      </c>
      <c r="D19" s="26" t="s">
        <v>62</v>
      </c>
      <c r="E19" s="67" t="s">
        <v>63</v>
      </c>
      <c r="F19" s="28" t="s">
        <v>26</v>
      </c>
      <c r="G19" s="29"/>
      <c r="H19" s="30">
        <v>1</v>
      </c>
      <c r="I19" s="47">
        <v>18</v>
      </c>
      <c r="J19" s="28">
        <v>18</v>
      </c>
      <c r="K19" s="28">
        <v>0</v>
      </c>
      <c r="L19" s="28">
        <v>1</v>
      </c>
      <c r="M19" s="48"/>
      <c r="N19" s="48">
        <f>I19/38</f>
        <v>0.47368421052631599</v>
      </c>
      <c r="O19" s="48"/>
      <c r="P19" s="48" t="str">
        <f t="shared" si="14"/>
        <v/>
      </c>
      <c r="Q19" s="25" t="s">
        <v>28</v>
      </c>
      <c r="R19" s="25" t="s">
        <v>36</v>
      </c>
      <c r="S19" s="61" t="s">
        <v>41</v>
      </c>
    </row>
    <row r="20" spans="1:19" ht="19.149999999999999" customHeight="1">
      <c r="A20" s="99"/>
      <c r="B20" s="104"/>
      <c r="C20" s="25">
        <v>15</v>
      </c>
      <c r="D20" s="26" t="s">
        <v>64</v>
      </c>
      <c r="E20" s="67" t="s">
        <v>65</v>
      </c>
      <c r="F20" s="28" t="s">
        <v>48</v>
      </c>
      <c r="G20" s="28"/>
      <c r="H20" s="30">
        <v>2</v>
      </c>
      <c r="I20" s="47">
        <v>40</v>
      </c>
      <c r="J20" s="28">
        <v>40</v>
      </c>
      <c r="K20" s="28">
        <v>0</v>
      </c>
      <c r="L20" s="33" t="s">
        <v>66</v>
      </c>
      <c r="M20" s="72" t="s">
        <v>34</v>
      </c>
      <c r="N20" s="72" t="s">
        <v>34</v>
      </c>
      <c r="O20" s="72" t="s">
        <v>34</v>
      </c>
      <c r="P20" s="48"/>
      <c r="Q20" s="25" t="s">
        <v>28</v>
      </c>
      <c r="R20" s="25" t="s">
        <v>40</v>
      </c>
      <c r="S20" s="61" t="s">
        <v>41</v>
      </c>
    </row>
    <row r="21" spans="1:19" ht="19.149999999999999" customHeight="1">
      <c r="A21" s="99"/>
      <c r="B21" s="104"/>
      <c r="C21" s="78" t="s">
        <v>67</v>
      </c>
      <c r="D21" s="78"/>
      <c r="E21" s="78"/>
      <c r="F21" s="78"/>
      <c r="G21" s="78"/>
      <c r="H21" s="69">
        <f t="shared" ref="H21:K21" si="15">SUM(H6:H20)</f>
        <v>33</v>
      </c>
      <c r="I21" s="55">
        <f t="shared" si="15"/>
        <v>616</v>
      </c>
      <c r="J21" s="55">
        <f t="shared" si="15"/>
        <v>490</v>
      </c>
      <c r="K21" s="55">
        <f t="shared" si="15"/>
        <v>126</v>
      </c>
      <c r="L21" s="35"/>
      <c r="M21" s="48">
        <f>SUM(M6:M20)</f>
        <v>13</v>
      </c>
      <c r="N21" s="48">
        <f>SUM(N6:N20)</f>
        <v>0.47368421052631599</v>
      </c>
      <c r="O21" s="48">
        <f>SUM(O6:O20)</f>
        <v>0.78947368421052599</v>
      </c>
      <c r="P21" s="48">
        <f>SUM(P6:P20)</f>
        <v>0</v>
      </c>
      <c r="Q21" s="79"/>
      <c r="R21" s="79"/>
      <c r="S21" s="62"/>
    </row>
    <row r="22" spans="1:19" ht="19.149999999999999" customHeight="1">
      <c r="A22" s="99"/>
      <c r="B22" s="104" t="s">
        <v>68</v>
      </c>
      <c r="C22" s="33">
        <v>1</v>
      </c>
      <c r="D22" s="34" t="s">
        <v>69</v>
      </c>
      <c r="E22" s="67" t="s">
        <v>70</v>
      </c>
      <c r="F22" s="28" t="s">
        <v>48</v>
      </c>
      <c r="G22" s="35"/>
      <c r="H22" s="36">
        <f t="shared" ref="H22:H25" si="16">I22/18</f>
        <v>2</v>
      </c>
      <c r="I22" s="47">
        <f t="shared" ref="I22:I25" si="17">J22+K22</f>
        <v>36</v>
      </c>
      <c r="J22" s="28">
        <v>36</v>
      </c>
      <c r="K22" s="28">
        <v>0</v>
      </c>
      <c r="L22" s="49">
        <v>2</v>
      </c>
      <c r="M22" s="48" t="str">
        <f t="shared" ref="M22:M25" si="18">IF($L22=M$3,(IF(OR($F22="A",$G22="√"),$I22/M$5,$J22/M$5)),"")</f>
        <v/>
      </c>
      <c r="N22" s="48">
        <f>I22/38</f>
        <v>0.94736842105263197</v>
      </c>
      <c r="O22" s="48" t="str">
        <f>IF($L22=O$3,(IF(OR($F22="A",$G22="√"),$I22/O$5,$J22/O$5)),"")</f>
        <v/>
      </c>
      <c r="P22" s="48" t="str">
        <f t="shared" si="14"/>
        <v/>
      </c>
      <c r="Q22" s="33" t="s">
        <v>28</v>
      </c>
      <c r="R22" s="25" t="s">
        <v>71</v>
      </c>
      <c r="S22" s="61" t="s">
        <v>41</v>
      </c>
    </row>
    <row r="23" spans="1:19" ht="19.149999999999999" customHeight="1">
      <c r="A23" s="99"/>
      <c r="B23" s="104"/>
      <c r="C23" s="33">
        <v>2</v>
      </c>
      <c r="D23" s="34" t="s">
        <v>69</v>
      </c>
      <c r="E23" s="67" t="s">
        <v>72</v>
      </c>
      <c r="F23" s="28" t="s">
        <v>48</v>
      </c>
      <c r="G23" s="35"/>
      <c r="H23" s="36">
        <f t="shared" si="16"/>
        <v>2</v>
      </c>
      <c r="I23" s="55">
        <f t="shared" si="17"/>
        <v>36</v>
      </c>
      <c r="J23" s="37">
        <v>36</v>
      </c>
      <c r="K23" s="39">
        <v>0</v>
      </c>
      <c r="L23" s="49">
        <v>2</v>
      </c>
      <c r="M23" s="48" t="str">
        <f t="shared" si="18"/>
        <v/>
      </c>
      <c r="N23" s="48">
        <f>I23/38</f>
        <v>0.94736842105263197</v>
      </c>
      <c r="O23" s="48" t="str">
        <f>IF($L23=O$3,(IF(OR($F23="A",$G23="√"),$I23/O$5,$J23/O$5)),"")</f>
        <v/>
      </c>
      <c r="P23" s="48" t="str">
        <f t="shared" si="14"/>
        <v/>
      </c>
      <c r="Q23" s="33" t="s">
        <v>28</v>
      </c>
      <c r="R23" s="25" t="s">
        <v>71</v>
      </c>
      <c r="S23" s="61" t="s">
        <v>41</v>
      </c>
    </row>
    <row r="24" spans="1:19" ht="19.149999999999999" customHeight="1">
      <c r="A24" s="99"/>
      <c r="B24" s="104"/>
      <c r="C24" s="33">
        <v>3</v>
      </c>
      <c r="D24" s="34" t="s">
        <v>69</v>
      </c>
      <c r="E24" s="67" t="s">
        <v>73</v>
      </c>
      <c r="F24" s="28" t="s">
        <v>48</v>
      </c>
      <c r="G24" s="35"/>
      <c r="H24" s="36">
        <f t="shared" si="16"/>
        <v>2</v>
      </c>
      <c r="I24" s="55">
        <f t="shared" si="17"/>
        <v>36</v>
      </c>
      <c r="J24" s="37">
        <v>36</v>
      </c>
      <c r="K24" s="39">
        <v>0</v>
      </c>
      <c r="L24" s="49">
        <v>3</v>
      </c>
      <c r="M24" s="48" t="str">
        <f t="shared" si="18"/>
        <v/>
      </c>
      <c r="N24" s="48" t="str">
        <f t="shared" si="13"/>
        <v/>
      </c>
      <c r="O24" s="48">
        <f>I24/38</f>
        <v>0.94736842105263197</v>
      </c>
      <c r="P24" s="48" t="str">
        <f t="shared" si="14"/>
        <v/>
      </c>
      <c r="Q24" s="33" t="s">
        <v>28</v>
      </c>
      <c r="R24" s="25" t="s">
        <v>71</v>
      </c>
      <c r="S24" s="61" t="s">
        <v>41</v>
      </c>
    </row>
    <row r="25" spans="1:19" ht="19.149999999999999" customHeight="1">
      <c r="A25" s="99"/>
      <c r="B25" s="104"/>
      <c r="C25" s="33">
        <v>4</v>
      </c>
      <c r="D25" s="34" t="s">
        <v>69</v>
      </c>
      <c r="E25" s="67" t="s">
        <v>74</v>
      </c>
      <c r="F25" s="28" t="s">
        <v>48</v>
      </c>
      <c r="G25" s="35"/>
      <c r="H25" s="36">
        <f t="shared" si="16"/>
        <v>2</v>
      </c>
      <c r="I25" s="55">
        <f t="shared" si="17"/>
        <v>36</v>
      </c>
      <c r="J25" s="37">
        <v>36</v>
      </c>
      <c r="K25" s="39">
        <v>0</v>
      </c>
      <c r="L25" s="49">
        <v>3</v>
      </c>
      <c r="M25" s="48" t="str">
        <f t="shared" si="18"/>
        <v/>
      </c>
      <c r="N25" s="48" t="str">
        <f t="shared" si="13"/>
        <v/>
      </c>
      <c r="O25" s="48">
        <f>I25/38</f>
        <v>0.94736842105263197</v>
      </c>
      <c r="P25" s="48" t="str">
        <f t="shared" si="14"/>
        <v/>
      </c>
      <c r="Q25" s="33" t="s">
        <v>28</v>
      </c>
      <c r="R25" s="35" t="s">
        <v>71</v>
      </c>
      <c r="S25" s="61" t="s">
        <v>41</v>
      </c>
    </row>
    <row r="26" spans="1:19" ht="19.149999999999999" customHeight="1">
      <c r="A26" s="99"/>
      <c r="B26" s="104"/>
      <c r="C26" s="78" t="s">
        <v>67</v>
      </c>
      <c r="D26" s="78"/>
      <c r="E26" s="78"/>
      <c r="F26" s="78"/>
      <c r="G26" s="78"/>
      <c r="H26" s="69">
        <f t="shared" ref="H26:K26" si="19">SUM(H22:H25)</f>
        <v>8</v>
      </c>
      <c r="I26" s="55">
        <f t="shared" si="19"/>
        <v>144</v>
      </c>
      <c r="J26" s="55">
        <f t="shared" si="19"/>
        <v>144</v>
      </c>
      <c r="K26" s="55">
        <f t="shared" si="19"/>
        <v>0</v>
      </c>
      <c r="L26" s="39"/>
      <c r="M26" s="56">
        <f t="shared" ref="M26:P26" si="20">SUM(M22:M25)</f>
        <v>0</v>
      </c>
      <c r="N26" s="56">
        <f t="shared" si="20"/>
        <v>1.8947368421052599</v>
      </c>
      <c r="O26" s="56">
        <f t="shared" si="20"/>
        <v>1.8947368421052599</v>
      </c>
      <c r="P26" s="56">
        <f t="shared" si="20"/>
        <v>0</v>
      </c>
      <c r="Q26" s="79"/>
      <c r="R26" s="79"/>
      <c r="S26" s="62"/>
    </row>
    <row r="27" spans="1:19" ht="19.149999999999999" customHeight="1">
      <c r="A27" s="99"/>
      <c r="B27" s="78" t="s">
        <v>75</v>
      </c>
      <c r="C27" s="78"/>
      <c r="D27" s="78"/>
      <c r="E27" s="78"/>
      <c r="F27" s="78"/>
      <c r="G27" s="78"/>
      <c r="H27" s="32">
        <f t="shared" ref="H27:K27" si="21">H26+H21</f>
        <v>41</v>
      </c>
      <c r="I27" s="52">
        <f t="shared" si="21"/>
        <v>760</v>
      </c>
      <c r="J27" s="52">
        <f t="shared" si="21"/>
        <v>634</v>
      </c>
      <c r="K27" s="52">
        <f t="shared" si="21"/>
        <v>126</v>
      </c>
      <c r="L27" s="41"/>
      <c r="M27" s="57">
        <f t="shared" ref="M27:P27" si="22">M26+M21</f>
        <v>13</v>
      </c>
      <c r="N27" s="57">
        <f t="shared" si="22"/>
        <v>2.3684210526315801</v>
      </c>
      <c r="O27" s="57">
        <f t="shared" si="22"/>
        <v>2.6842105263157898</v>
      </c>
      <c r="P27" s="57">
        <f t="shared" si="22"/>
        <v>0</v>
      </c>
      <c r="Q27" s="80">
        <f>I27/M50</f>
        <v>0.29480217222653199</v>
      </c>
      <c r="R27" s="80"/>
      <c r="S27" s="62"/>
    </row>
    <row r="28" spans="1:19" ht="19.149999999999999" customHeight="1">
      <c r="A28" s="100" t="s">
        <v>76</v>
      </c>
      <c r="B28" s="105" t="s">
        <v>77</v>
      </c>
      <c r="C28" s="37">
        <v>1</v>
      </c>
      <c r="D28" s="34" t="s">
        <v>78</v>
      </c>
      <c r="E28" s="70" t="s">
        <v>79</v>
      </c>
      <c r="F28" s="37" t="s">
        <v>48</v>
      </c>
      <c r="G28" s="39"/>
      <c r="H28" s="30">
        <f t="shared" ref="H28:H30" si="23">I28/18</f>
        <v>6</v>
      </c>
      <c r="I28" s="55">
        <f t="shared" ref="I28:I39" si="24">J28+K28</f>
        <v>108</v>
      </c>
      <c r="J28" s="28">
        <v>108</v>
      </c>
      <c r="K28" s="28">
        <v>0</v>
      </c>
      <c r="L28" s="39">
        <v>1</v>
      </c>
      <c r="M28" s="58">
        <f>I28/36</f>
        <v>3</v>
      </c>
      <c r="N28" s="58" t="str">
        <f t="shared" ref="N28:P28" si="25">IF($L28=N$3,(IF(OR($F28="A",$G28="√"),$I28/N$5,$J28/N$5)),"")</f>
        <v/>
      </c>
      <c r="O28" s="58" t="str">
        <f t="shared" si="25"/>
        <v/>
      </c>
      <c r="P28" s="58" t="str">
        <f t="shared" si="25"/>
        <v/>
      </c>
      <c r="Q28" s="28" t="s">
        <v>35</v>
      </c>
      <c r="R28" s="25" t="s">
        <v>665</v>
      </c>
      <c r="S28" s="61" t="s">
        <v>41</v>
      </c>
    </row>
    <row r="29" spans="1:19" ht="19.149999999999999" customHeight="1">
      <c r="A29" s="101"/>
      <c r="B29" s="106"/>
      <c r="C29" s="37">
        <v>2</v>
      </c>
      <c r="D29" s="34" t="s">
        <v>80</v>
      </c>
      <c r="E29" s="70" t="s">
        <v>81</v>
      </c>
      <c r="F29" s="37" t="s">
        <v>33</v>
      </c>
      <c r="G29" s="39"/>
      <c r="H29" s="30">
        <f t="shared" si="23"/>
        <v>3</v>
      </c>
      <c r="I29" s="55">
        <f t="shared" si="24"/>
        <v>54</v>
      </c>
      <c r="J29" s="39">
        <v>54</v>
      </c>
      <c r="K29" s="39">
        <v>0</v>
      </c>
      <c r="L29" s="39">
        <v>1</v>
      </c>
      <c r="M29" s="58">
        <f>I29/36</f>
        <v>1.5</v>
      </c>
      <c r="N29" s="58" t="str">
        <f t="shared" ref="N29:P29" si="26">IF($L29=N$3,(IF(OR($F29="A",$G29="√"),$I29/N$5,$J29/N$5)),"")</f>
        <v/>
      </c>
      <c r="O29" s="58" t="str">
        <f t="shared" si="26"/>
        <v/>
      </c>
      <c r="P29" s="58" t="str">
        <f t="shared" si="26"/>
        <v/>
      </c>
      <c r="Q29" s="28" t="s">
        <v>35</v>
      </c>
      <c r="R29" s="25" t="s">
        <v>665</v>
      </c>
      <c r="S29" s="61" t="s">
        <v>41</v>
      </c>
    </row>
    <row r="30" spans="1:19" ht="19.149999999999999" customHeight="1">
      <c r="A30" s="101"/>
      <c r="B30" s="106"/>
      <c r="C30" s="37">
        <v>3</v>
      </c>
      <c r="D30" s="34" t="s">
        <v>82</v>
      </c>
      <c r="E30" s="70" t="s">
        <v>83</v>
      </c>
      <c r="F30" s="37" t="s">
        <v>33</v>
      </c>
      <c r="G30" s="39" t="s">
        <v>34</v>
      </c>
      <c r="H30" s="30">
        <f t="shared" si="23"/>
        <v>3</v>
      </c>
      <c r="I30" s="55">
        <f t="shared" si="24"/>
        <v>54</v>
      </c>
      <c r="J30" s="28">
        <v>54</v>
      </c>
      <c r="K30" s="28">
        <v>0</v>
      </c>
      <c r="L30" s="39">
        <v>2</v>
      </c>
      <c r="M30" s="58"/>
      <c r="N30" s="58">
        <f>I30/38</f>
        <v>1.42105263157895</v>
      </c>
      <c r="O30" s="58" t="str">
        <f t="shared" ref="O30:P30" si="27">IF($L30=O$3,(IF(OR($F30="A",$G30="√"),$I30/O$5,$J30/O$5)),"")</f>
        <v/>
      </c>
      <c r="P30" s="58" t="str">
        <f t="shared" si="27"/>
        <v/>
      </c>
      <c r="Q30" s="28" t="s">
        <v>35</v>
      </c>
      <c r="R30" s="25" t="s">
        <v>665</v>
      </c>
      <c r="S30" s="61" t="s">
        <v>41</v>
      </c>
    </row>
    <row r="31" spans="1:19" ht="19.149999999999999" customHeight="1">
      <c r="A31" s="101"/>
      <c r="B31" s="106"/>
      <c r="C31" s="37">
        <v>4</v>
      </c>
      <c r="D31" s="34" t="s">
        <v>84</v>
      </c>
      <c r="E31" s="70" t="s">
        <v>85</v>
      </c>
      <c r="F31" s="37" t="s">
        <v>33</v>
      </c>
      <c r="G31" s="39" t="s">
        <v>34</v>
      </c>
      <c r="H31" s="30">
        <v>5</v>
      </c>
      <c r="I31" s="55">
        <f t="shared" si="24"/>
        <v>96</v>
      </c>
      <c r="J31" s="39">
        <v>0</v>
      </c>
      <c r="K31" s="39">
        <v>96</v>
      </c>
      <c r="L31" s="39">
        <v>3</v>
      </c>
      <c r="M31" s="58"/>
      <c r="N31" s="58" t="str">
        <f t="shared" ref="N31:P31" si="28">IF($L31=N$3,(IF(OR($F31="A",$G31="√"),$I31/N$5,$J31/N$5)),"")</f>
        <v/>
      </c>
      <c r="O31" s="58">
        <f>I31/38</f>
        <v>2.5263157894736801</v>
      </c>
      <c r="P31" s="58" t="str">
        <f t="shared" si="28"/>
        <v/>
      </c>
      <c r="Q31" s="63" t="s">
        <v>28</v>
      </c>
      <c r="R31" s="25" t="s">
        <v>665</v>
      </c>
      <c r="S31" s="61" t="s">
        <v>30</v>
      </c>
    </row>
    <row r="32" spans="1:19" ht="19.149999999999999" customHeight="1">
      <c r="A32" s="101"/>
      <c r="B32" s="106"/>
      <c r="C32" s="37">
        <v>5</v>
      </c>
      <c r="D32" s="34" t="s">
        <v>86</v>
      </c>
      <c r="E32" s="70" t="s">
        <v>87</v>
      </c>
      <c r="F32" s="37" t="s">
        <v>26</v>
      </c>
      <c r="G32" s="39"/>
      <c r="H32" s="30">
        <v>3</v>
      </c>
      <c r="I32" s="55">
        <f t="shared" si="24"/>
        <v>60</v>
      </c>
      <c r="J32" s="39">
        <v>0</v>
      </c>
      <c r="K32" s="39">
        <v>60</v>
      </c>
      <c r="L32" s="39">
        <v>1</v>
      </c>
      <c r="M32" s="58">
        <f>I32/36</f>
        <v>1.6666666666666701</v>
      </c>
      <c r="N32" s="58" t="str">
        <f t="shared" ref="N32:P32" si="29">IF($L32=N$3,(IF(OR($F32="A",$G32="√"),$I32/N$5,$J32/N$5)),"")</f>
        <v/>
      </c>
      <c r="O32" s="58"/>
      <c r="P32" s="58" t="str">
        <f t="shared" si="29"/>
        <v/>
      </c>
      <c r="Q32" s="28" t="s">
        <v>35</v>
      </c>
      <c r="R32" s="25" t="s">
        <v>665</v>
      </c>
      <c r="S32" s="61" t="s">
        <v>30</v>
      </c>
    </row>
    <row r="33" spans="1:19" ht="19.149999999999999" customHeight="1">
      <c r="A33" s="101"/>
      <c r="B33" s="106"/>
      <c r="C33" s="37">
        <v>6</v>
      </c>
      <c r="D33" s="34" t="s">
        <v>88</v>
      </c>
      <c r="E33" s="70" t="s">
        <v>89</v>
      </c>
      <c r="F33" s="37" t="s">
        <v>48</v>
      </c>
      <c r="G33" s="39"/>
      <c r="H33" s="30">
        <f t="shared" ref="H33:H36" si="30">I33/18</f>
        <v>3</v>
      </c>
      <c r="I33" s="55">
        <f t="shared" si="24"/>
        <v>54</v>
      </c>
      <c r="J33" s="28">
        <v>54</v>
      </c>
      <c r="K33" s="28">
        <v>0</v>
      </c>
      <c r="L33" s="39">
        <v>2</v>
      </c>
      <c r="M33" s="58" t="str">
        <f t="shared" ref="M33:P33" si="31">IF($L33=M$3,(IF(OR($F33="A",$G33="√"),$I33/M$5,$J33/M$5)),"")</f>
        <v/>
      </c>
      <c r="N33" s="58">
        <f>I33/38</f>
        <v>1.42105263157895</v>
      </c>
      <c r="O33" s="58"/>
      <c r="P33" s="58" t="str">
        <f t="shared" si="31"/>
        <v/>
      </c>
      <c r="Q33" s="28" t="s">
        <v>35</v>
      </c>
      <c r="R33" s="25" t="s">
        <v>665</v>
      </c>
      <c r="S33" s="61" t="s">
        <v>41</v>
      </c>
    </row>
    <row r="34" spans="1:19" ht="19.149999999999999" customHeight="1">
      <c r="A34" s="101"/>
      <c r="B34" s="106"/>
      <c r="C34" s="37">
        <v>7</v>
      </c>
      <c r="D34" s="34" t="s">
        <v>90</v>
      </c>
      <c r="E34" s="70" t="s">
        <v>91</v>
      </c>
      <c r="F34" s="37" t="s">
        <v>26</v>
      </c>
      <c r="G34" s="39"/>
      <c r="H34" s="30">
        <v>5</v>
      </c>
      <c r="I34" s="55">
        <f t="shared" si="24"/>
        <v>96</v>
      </c>
      <c r="J34" s="39">
        <v>0</v>
      </c>
      <c r="K34" s="39">
        <v>96</v>
      </c>
      <c r="L34" s="39">
        <v>3</v>
      </c>
      <c r="M34" s="58" t="str">
        <f t="shared" ref="M34:P34" si="32">IF($L34=M$3,(IF(OR($F34="A",$G34="√"),$I34/M$5,$J34/M$5)),"")</f>
        <v/>
      </c>
      <c r="N34" s="58" t="str">
        <f t="shared" si="32"/>
        <v/>
      </c>
      <c r="O34" s="58">
        <f>I34/38</f>
        <v>2.5263157894736801</v>
      </c>
      <c r="P34" s="56" t="str">
        <f t="shared" si="32"/>
        <v/>
      </c>
      <c r="Q34" s="28" t="s">
        <v>35</v>
      </c>
      <c r="R34" s="25" t="s">
        <v>665</v>
      </c>
      <c r="S34" s="61" t="s">
        <v>30</v>
      </c>
    </row>
    <row r="35" spans="1:19" ht="19.149999999999999" customHeight="1">
      <c r="A35" s="101"/>
      <c r="B35" s="106"/>
      <c r="C35" s="37">
        <v>8</v>
      </c>
      <c r="D35" s="34" t="s">
        <v>92</v>
      </c>
      <c r="E35" s="71" t="s">
        <v>93</v>
      </c>
      <c r="F35" s="37" t="s">
        <v>33</v>
      </c>
      <c r="G35" s="39" t="s">
        <v>34</v>
      </c>
      <c r="H35" s="30">
        <v>5</v>
      </c>
      <c r="I35" s="55">
        <f t="shared" si="24"/>
        <v>96</v>
      </c>
      <c r="J35" s="39">
        <v>0</v>
      </c>
      <c r="K35" s="39">
        <v>96</v>
      </c>
      <c r="L35" s="39">
        <v>3</v>
      </c>
      <c r="M35" s="58" t="str">
        <f t="shared" ref="M35:P35" si="33">IF($L35=M$3,(IF(OR($F35="A",$G35="√"),$I35/M$5,$J35/M$5)),"")</f>
        <v/>
      </c>
      <c r="N35" s="58" t="str">
        <f t="shared" si="33"/>
        <v/>
      </c>
      <c r="O35" s="58">
        <f>I35/38</f>
        <v>2.5263157894736801</v>
      </c>
      <c r="P35" s="58" t="str">
        <f t="shared" si="33"/>
        <v/>
      </c>
      <c r="Q35" s="28" t="s">
        <v>35</v>
      </c>
      <c r="R35" s="25" t="s">
        <v>665</v>
      </c>
      <c r="S35" s="61" t="s">
        <v>30</v>
      </c>
    </row>
    <row r="36" spans="1:19" ht="19.149999999999999" customHeight="1">
      <c r="A36" s="101"/>
      <c r="B36" s="106"/>
      <c r="C36" s="37">
        <v>9</v>
      </c>
      <c r="D36" s="34" t="s">
        <v>94</v>
      </c>
      <c r="E36" s="70" t="s">
        <v>95</v>
      </c>
      <c r="F36" s="37" t="s">
        <v>33</v>
      </c>
      <c r="G36" s="39" t="s">
        <v>34</v>
      </c>
      <c r="H36" s="30">
        <f t="shared" si="30"/>
        <v>4</v>
      </c>
      <c r="I36" s="55">
        <f t="shared" si="24"/>
        <v>72</v>
      </c>
      <c r="J36" s="28">
        <v>0</v>
      </c>
      <c r="K36" s="28">
        <v>72</v>
      </c>
      <c r="L36" s="39">
        <v>2</v>
      </c>
      <c r="M36" s="58"/>
      <c r="N36" s="58">
        <f>I36/38</f>
        <v>1.8947368421052599</v>
      </c>
      <c r="O36" s="58"/>
      <c r="P36" s="58" t="str">
        <f>IF($L36=P$3,(IF(OR($F36="A",$G36="√"),$I36/P$5,$J36/P$5)),"")</f>
        <v/>
      </c>
      <c r="Q36" s="28" t="s">
        <v>35</v>
      </c>
      <c r="R36" s="25" t="s">
        <v>665</v>
      </c>
      <c r="S36" s="61" t="s">
        <v>30</v>
      </c>
    </row>
    <row r="37" spans="1:19" ht="19.149999999999999" customHeight="1">
      <c r="A37" s="101"/>
      <c r="B37" s="106"/>
      <c r="C37" s="37">
        <v>10</v>
      </c>
      <c r="D37" s="34" t="s">
        <v>96</v>
      </c>
      <c r="E37" s="70" t="s">
        <v>97</v>
      </c>
      <c r="F37" s="37" t="s">
        <v>26</v>
      </c>
      <c r="G37" s="39"/>
      <c r="H37" s="30">
        <v>5</v>
      </c>
      <c r="I37" s="55">
        <f t="shared" si="24"/>
        <v>96</v>
      </c>
      <c r="J37" s="39">
        <v>0</v>
      </c>
      <c r="K37" s="39">
        <v>96</v>
      </c>
      <c r="L37" s="39">
        <v>3</v>
      </c>
      <c r="M37" s="58" t="str">
        <f>IF($L37=M$3,(IF(OR($F37="A",$G37="√"),$I37/M$5,$J37/M$5)),"")</f>
        <v/>
      </c>
      <c r="N37" s="58" t="str">
        <f>IF($L37=N$3,(IF(OR($F37="A",$G37="√"),$I37/N$5,$J37/N$5)),"")</f>
        <v/>
      </c>
      <c r="O37" s="58">
        <f>I37/38</f>
        <v>2.5263157894736801</v>
      </c>
      <c r="P37" s="56"/>
      <c r="Q37" s="28" t="s">
        <v>35</v>
      </c>
      <c r="R37" s="25" t="s">
        <v>665</v>
      </c>
      <c r="S37" s="61" t="s">
        <v>30</v>
      </c>
    </row>
    <row r="38" spans="1:19" ht="19.149999999999999" customHeight="1">
      <c r="A38" s="101"/>
      <c r="B38" s="106"/>
      <c r="C38" s="37">
        <v>11</v>
      </c>
      <c r="D38" s="34" t="s">
        <v>98</v>
      </c>
      <c r="E38" s="70" t="s">
        <v>99</v>
      </c>
      <c r="F38" s="37" t="s">
        <v>33</v>
      </c>
      <c r="G38" s="39" t="s">
        <v>34</v>
      </c>
      <c r="H38" s="30">
        <v>6</v>
      </c>
      <c r="I38" s="55">
        <f t="shared" si="24"/>
        <v>108</v>
      </c>
      <c r="J38" s="39">
        <v>0</v>
      </c>
      <c r="K38" s="39">
        <v>108</v>
      </c>
      <c r="L38" s="39">
        <v>4</v>
      </c>
      <c r="M38" s="56" t="str">
        <f t="shared" ref="M38:O38" si="34">IF($L38=M$3,(IF(OR($F38="A",$G38="√"),$I38/M$5,$J38/M$5)),"")</f>
        <v/>
      </c>
      <c r="N38" s="58" t="str">
        <f t="shared" si="34"/>
        <v/>
      </c>
      <c r="O38" s="56" t="str">
        <f t="shared" si="34"/>
        <v/>
      </c>
      <c r="P38" s="56">
        <f>I38/12</f>
        <v>9</v>
      </c>
      <c r="Q38" s="28" t="s">
        <v>28</v>
      </c>
      <c r="R38" s="25" t="s">
        <v>665</v>
      </c>
      <c r="S38" s="61" t="s">
        <v>30</v>
      </c>
    </row>
    <row r="39" spans="1:19" ht="19.149999999999999" customHeight="1">
      <c r="A39" s="101"/>
      <c r="B39" s="106"/>
      <c r="C39" s="37">
        <v>12</v>
      </c>
      <c r="D39" s="34" t="s">
        <v>100</v>
      </c>
      <c r="E39" s="70" t="s">
        <v>101</v>
      </c>
      <c r="F39" s="37" t="s">
        <v>26</v>
      </c>
      <c r="G39" s="39"/>
      <c r="H39" s="30">
        <v>26</v>
      </c>
      <c r="I39" s="55">
        <f t="shared" si="24"/>
        <v>780</v>
      </c>
      <c r="J39" s="39">
        <v>0</v>
      </c>
      <c r="K39" s="39">
        <v>780</v>
      </c>
      <c r="L39" s="59" t="s">
        <v>102</v>
      </c>
      <c r="M39" s="56" t="str">
        <f t="shared" ref="M39:O39" si="35">IF($L39=M$3,(IF(OR($F39="A",$G39="√"),$I39/M$5,$J39/M$5)),"")</f>
        <v/>
      </c>
      <c r="N39" s="58" t="str">
        <f t="shared" si="35"/>
        <v/>
      </c>
      <c r="O39" s="56" t="str">
        <f t="shared" si="35"/>
        <v/>
      </c>
      <c r="P39" s="56" t="s">
        <v>103</v>
      </c>
      <c r="Q39" s="63" t="s">
        <v>28</v>
      </c>
      <c r="R39" s="25" t="s">
        <v>665</v>
      </c>
      <c r="S39" s="60"/>
    </row>
    <row r="40" spans="1:19" ht="15" customHeight="1">
      <c r="A40" s="101"/>
      <c r="B40" s="107"/>
      <c r="C40" s="81" t="s">
        <v>67</v>
      </c>
      <c r="D40" s="81"/>
      <c r="E40" s="81"/>
      <c r="F40" s="81"/>
      <c r="G40" s="81"/>
      <c r="H40" s="69">
        <f t="shared" ref="H40:K40" si="36">SUM(H28:H39)</f>
        <v>74</v>
      </c>
      <c r="I40" s="55">
        <f t="shared" si="36"/>
        <v>1674</v>
      </c>
      <c r="J40" s="55">
        <f t="shared" si="36"/>
        <v>270</v>
      </c>
      <c r="K40" s="55">
        <f t="shared" si="36"/>
        <v>1404</v>
      </c>
      <c r="L40" s="35"/>
      <c r="M40" s="56">
        <f t="shared" ref="M40:P40" si="37">SUM(M28:M39)</f>
        <v>6.1666666666666696</v>
      </c>
      <c r="N40" s="56">
        <f t="shared" si="37"/>
        <v>4.7368421052631602</v>
      </c>
      <c r="O40" s="56">
        <f t="shared" si="37"/>
        <v>10.105263157894701</v>
      </c>
      <c r="P40" s="56">
        <f t="shared" si="37"/>
        <v>9</v>
      </c>
      <c r="Q40" s="79"/>
      <c r="R40" s="79"/>
      <c r="S40" s="64"/>
    </row>
    <row r="41" spans="1:19" ht="19.149999999999999" customHeight="1">
      <c r="A41" s="101"/>
      <c r="B41" s="108" t="s">
        <v>104</v>
      </c>
      <c r="C41" s="39">
        <v>1</v>
      </c>
      <c r="D41" s="42" t="s">
        <v>105</v>
      </c>
      <c r="E41" s="67" t="s">
        <v>106</v>
      </c>
      <c r="F41" s="28" t="s">
        <v>48</v>
      </c>
      <c r="G41" s="39"/>
      <c r="H41" s="43">
        <f t="shared" ref="H41:H44" si="38">I41/18</f>
        <v>2</v>
      </c>
      <c r="I41" s="55">
        <f t="shared" ref="I41:I44" si="39">J41+K41</f>
        <v>36</v>
      </c>
      <c r="J41" s="37">
        <v>36</v>
      </c>
      <c r="K41" s="37">
        <v>0</v>
      </c>
      <c r="L41" s="28">
        <v>1</v>
      </c>
      <c r="M41" s="56">
        <f>I41/36</f>
        <v>1</v>
      </c>
      <c r="N41" s="56" t="str">
        <f>IF($L41=N$3,(IF(OR($F41="A",$G41="√"),$I41/N$5,$J41/N$5)),"")</f>
        <v/>
      </c>
      <c r="O41" s="56"/>
      <c r="P41" s="56"/>
      <c r="Q41" s="28" t="s">
        <v>28</v>
      </c>
      <c r="R41" s="25" t="s">
        <v>665</v>
      </c>
      <c r="S41" s="27" t="s">
        <v>41</v>
      </c>
    </row>
    <row r="42" spans="1:19" ht="19.149999999999999" customHeight="1">
      <c r="A42" s="101"/>
      <c r="B42" s="108"/>
      <c r="C42" s="39">
        <v>2</v>
      </c>
      <c r="D42" s="42" t="s">
        <v>107</v>
      </c>
      <c r="E42" s="67" t="s">
        <v>108</v>
      </c>
      <c r="F42" s="28" t="s">
        <v>48</v>
      </c>
      <c r="G42" s="39"/>
      <c r="H42" s="43">
        <f t="shared" si="38"/>
        <v>2</v>
      </c>
      <c r="I42" s="55">
        <f t="shared" si="39"/>
        <v>36</v>
      </c>
      <c r="J42" s="37">
        <v>36</v>
      </c>
      <c r="K42" s="37">
        <v>0</v>
      </c>
      <c r="L42" s="28">
        <v>1</v>
      </c>
      <c r="M42" s="56">
        <f>I42/36</f>
        <v>1</v>
      </c>
      <c r="N42" s="56" t="str">
        <f t="shared" ref="N42:P42" si="40">IF($L42=N$3,(IF(OR($F42="A",$G42="√"),$I42/N$5,$J42/N$5)),"")</f>
        <v/>
      </c>
      <c r="O42" s="56" t="str">
        <f t="shared" si="40"/>
        <v/>
      </c>
      <c r="P42" s="56" t="str">
        <f t="shared" si="40"/>
        <v/>
      </c>
      <c r="Q42" s="28" t="s">
        <v>28</v>
      </c>
      <c r="R42" s="25" t="s">
        <v>665</v>
      </c>
      <c r="S42" s="27" t="s">
        <v>41</v>
      </c>
    </row>
    <row r="43" spans="1:19" ht="19.149999999999999" customHeight="1">
      <c r="A43" s="101"/>
      <c r="B43" s="108"/>
      <c r="C43" s="39">
        <v>3</v>
      </c>
      <c r="D43" s="34" t="s">
        <v>109</v>
      </c>
      <c r="E43" s="70" t="s">
        <v>110</v>
      </c>
      <c r="F43" s="28" t="s">
        <v>48</v>
      </c>
      <c r="G43" s="39"/>
      <c r="H43" s="43">
        <f t="shared" si="38"/>
        <v>2</v>
      </c>
      <c r="I43" s="55">
        <f t="shared" si="39"/>
        <v>36</v>
      </c>
      <c r="J43" s="37">
        <v>36</v>
      </c>
      <c r="K43" s="37">
        <v>0</v>
      </c>
      <c r="L43" s="28">
        <v>2</v>
      </c>
      <c r="M43" s="56"/>
      <c r="N43" s="56">
        <f>I43/38</f>
        <v>0.94736842105263197</v>
      </c>
      <c r="O43" s="56"/>
      <c r="P43" s="56"/>
      <c r="Q43" s="28" t="s">
        <v>28</v>
      </c>
      <c r="R43" s="25" t="s">
        <v>665</v>
      </c>
      <c r="S43" s="27" t="s">
        <v>41</v>
      </c>
    </row>
    <row r="44" spans="1:19" ht="19.149999999999999" customHeight="1">
      <c r="A44" s="101"/>
      <c r="B44" s="108"/>
      <c r="C44" s="39">
        <v>4</v>
      </c>
      <c r="D44" s="34" t="s">
        <v>111</v>
      </c>
      <c r="E44" s="70" t="s">
        <v>112</v>
      </c>
      <c r="F44" s="28" t="s">
        <v>48</v>
      </c>
      <c r="G44" s="39"/>
      <c r="H44" s="43">
        <f t="shared" si="38"/>
        <v>2</v>
      </c>
      <c r="I44" s="55">
        <f t="shared" si="39"/>
        <v>36</v>
      </c>
      <c r="J44" s="37">
        <v>36</v>
      </c>
      <c r="K44" s="37">
        <v>0</v>
      </c>
      <c r="L44" s="28">
        <v>2</v>
      </c>
      <c r="M44" s="56"/>
      <c r="N44" s="56">
        <f>I44/38</f>
        <v>0.94736842105263197</v>
      </c>
      <c r="O44" s="56" t="str">
        <f t="shared" ref="O44:P44" si="41">IF($L44=O$3,(IF(OR($F44="A",$G44="√"),$I44/O$5,$J44/O$5)),"")</f>
        <v/>
      </c>
      <c r="P44" s="56" t="str">
        <f t="shared" si="41"/>
        <v/>
      </c>
      <c r="Q44" s="28" t="s">
        <v>28</v>
      </c>
      <c r="R44" s="25" t="s">
        <v>665</v>
      </c>
      <c r="S44" s="27" t="s">
        <v>41</v>
      </c>
    </row>
    <row r="45" spans="1:19" ht="15.75" customHeight="1">
      <c r="A45" s="101"/>
      <c r="B45" s="108"/>
      <c r="C45" s="81" t="s">
        <v>67</v>
      </c>
      <c r="D45" s="81"/>
      <c r="E45" s="81"/>
      <c r="F45" s="81"/>
      <c r="G45" s="81"/>
      <c r="H45" s="69">
        <f t="shared" ref="H45:K45" si="42">SUM(H41:H44)</f>
        <v>8</v>
      </c>
      <c r="I45" s="55">
        <f t="shared" si="42"/>
        <v>144</v>
      </c>
      <c r="J45" s="55">
        <f t="shared" si="42"/>
        <v>144</v>
      </c>
      <c r="K45" s="55">
        <f t="shared" si="42"/>
        <v>0</v>
      </c>
      <c r="L45" s="35"/>
      <c r="M45" s="56">
        <f t="shared" ref="M45:P45" si="43">SUM(M41:M44)</f>
        <v>2</v>
      </c>
      <c r="N45" s="56">
        <f t="shared" si="43"/>
        <v>1.8947368421052599</v>
      </c>
      <c r="O45" s="56">
        <f t="shared" si="43"/>
        <v>0</v>
      </c>
      <c r="P45" s="56">
        <f t="shared" si="43"/>
        <v>0</v>
      </c>
      <c r="Q45" s="79"/>
      <c r="R45" s="79"/>
      <c r="S45" s="27"/>
    </row>
    <row r="46" spans="1:19" ht="14.25" customHeight="1">
      <c r="A46" s="102"/>
      <c r="B46" s="78" t="s">
        <v>113</v>
      </c>
      <c r="C46" s="78"/>
      <c r="D46" s="78"/>
      <c r="E46" s="78"/>
      <c r="F46" s="78"/>
      <c r="G46" s="78"/>
      <c r="H46" s="32">
        <f t="shared" ref="H46:P46" si="44">H45+H40</f>
        <v>82</v>
      </c>
      <c r="I46" s="52">
        <f t="shared" si="44"/>
        <v>1818</v>
      </c>
      <c r="J46" s="52">
        <f t="shared" si="44"/>
        <v>414</v>
      </c>
      <c r="K46" s="52">
        <f t="shared" si="44"/>
        <v>1404</v>
      </c>
      <c r="L46" s="52">
        <f t="shared" si="44"/>
        <v>0</v>
      </c>
      <c r="M46" s="57">
        <f>M45+M40+M27</f>
        <v>21.1666666666667</v>
      </c>
      <c r="N46" s="57">
        <f>N45+N40+N27</f>
        <v>9</v>
      </c>
      <c r="O46" s="57">
        <f>O40+O27</f>
        <v>12.789473684210501</v>
      </c>
      <c r="P46" s="57">
        <f t="shared" si="44"/>
        <v>9</v>
      </c>
      <c r="Q46" s="80">
        <f>I46/M50</f>
        <v>0.70519782777346796</v>
      </c>
      <c r="R46" s="80"/>
      <c r="S46" s="65"/>
    </row>
    <row r="47" spans="1:19" ht="13.5" customHeight="1">
      <c r="A47" s="82" t="s">
        <v>35</v>
      </c>
      <c r="B47" s="83"/>
      <c r="C47" s="83"/>
      <c r="D47" s="83"/>
      <c r="E47" s="83"/>
      <c r="F47" s="83"/>
      <c r="G47" s="83"/>
      <c r="H47" s="84"/>
      <c r="I47" s="83"/>
      <c r="J47" s="83"/>
      <c r="K47" s="83"/>
      <c r="L47" s="83"/>
      <c r="M47" s="39"/>
      <c r="N47" s="39"/>
      <c r="O47" s="39"/>
      <c r="P47" s="39"/>
      <c r="Q47" s="60"/>
      <c r="R47" s="60"/>
      <c r="S47" s="60"/>
    </row>
    <row r="48" spans="1:19" ht="11.25" customHeight="1">
      <c r="A48" s="82" t="s">
        <v>114</v>
      </c>
      <c r="B48" s="83"/>
      <c r="C48" s="83"/>
      <c r="D48" s="83"/>
      <c r="E48" s="83"/>
      <c r="F48" s="83"/>
      <c r="G48" s="83"/>
      <c r="H48" s="84"/>
      <c r="I48" s="83"/>
      <c r="J48" s="83"/>
      <c r="K48" s="83"/>
      <c r="L48" s="83"/>
      <c r="M48" s="39"/>
      <c r="N48" s="39"/>
      <c r="O48" s="39"/>
      <c r="P48" s="39"/>
      <c r="Q48" s="60"/>
      <c r="R48" s="60"/>
      <c r="S48" s="60"/>
    </row>
    <row r="49" spans="1:19" ht="14.25" customHeight="1">
      <c r="A49" s="85" t="s">
        <v>115</v>
      </c>
      <c r="B49" s="86"/>
      <c r="C49" s="86"/>
      <c r="D49" s="86"/>
      <c r="E49" s="86"/>
      <c r="F49" s="86"/>
      <c r="G49" s="86"/>
      <c r="H49" s="87"/>
      <c r="I49" s="86"/>
      <c r="J49" s="86"/>
      <c r="K49" s="86"/>
      <c r="L49" s="86"/>
      <c r="M49" s="54">
        <f t="shared" ref="M49:P49" si="45">M46+M27</f>
        <v>34.1666666666667</v>
      </c>
      <c r="N49" s="54">
        <f t="shared" si="45"/>
        <v>11.3684210526316</v>
      </c>
      <c r="O49" s="54">
        <f t="shared" si="45"/>
        <v>15.473684210526301</v>
      </c>
      <c r="P49" s="54">
        <f t="shared" si="45"/>
        <v>9</v>
      </c>
      <c r="Q49" s="62"/>
      <c r="R49" s="62"/>
      <c r="S49" s="62"/>
    </row>
    <row r="50" spans="1:19" ht="14.25" customHeight="1">
      <c r="A50" s="85" t="s">
        <v>116</v>
      </c>
      <c r="B50" s="86"/>
      <c r="C50" s="86"/>
      <c r="D50" s="86"/>
      <c r="E50" s="86"/>
      <c r="F50" s="86"/>
      <c r="G50" s="86"/>
      <c r="H50" s="88">
        <f>H46+H27</f>
        <v>123</v>
      </c>
      <c r="I50" s="89"/>
      <c r="J50" s="89"/>
      <c r="K50" s="89"/>
      <c r="L50" s="89"/>
      <c r="M50" s="90">
        <f>I46+I27</f>
        <v>2578</v>
      </c>
      <c r="N50" s="90"/>
      <c r="O50" s="90"/>
      <c r="P50" s="90"/>
      <c r="Q50" s="91"/>
      <c r="R50" s="91"/>
      <c r="S50" s="66"/>
    </row>
    <row r="51" spans="1:19" ht="12" customHeight="1">
      <c r="A51" s="85" t="s">
        <v>117</v>
      </c>
      <c r="B51" s="86"/>
      <c r="C51" s="86"/>
      <c r="D51" s="86"/>
      <c r="E51" s="86"/>
      <c r="F51" s="86"/>
      <c r="G51" s="86"/>
      <c r="H51" s="88">
        <f>H45+H26</f>
        <v>16</v>
      </c>
      <c r="I51" s="89"/>
      <c r="J51" s="89"/>
      <c r="K51" s="89"/>
      <c r="L51" s="89"/>
      <c r="M51" s="90">
        <f>I45+I26</f>
        <v>288</v>
      </c>
      <c r="N51" s="90"/>
      <c r="O51" s="90"/>
      <c r="P51" s="90"/>
      <c r="Q51" s="91">
        <f>M51/M50</f>
        <v>0.11171450737005401</v>
      </c>
      <c r="R51" s="91"/>
      <c r="S51" s="66"/>
    </row>
    <row r="52" spans="1:19" ht="14.25" customHeight="1">
      <c r="A52" s="92" t="s">
        <v>118</v>
      </c>
      <c r="B52" s="93"/>
      <c r="C52" s="93"/>
      <c r="D52" s="93"/>
      <c r="E52" s="93"/>
      <c r="F52" s="93"/>
      <c r="G52" s="93"/>
      <c r="H52" s="94"/>
      <c r="I52" s="95"/>
      <c r="J52" s="95"/>
      <c r="K52" s="95"/>
      <c r="L52" s="95"/>
      <c r="M52" s="96">
        <f>K46+K27</f>
        <v>1530</v>
      </c>
      <c r="N52" s="96"/>
      <c r="O52" s="96"/>
      <c r="P52" s="96"/>
      <c r="Q52" s="97">
        <f>M52/M50</f>
        <v>0.59348332040341301</v>
      </c>
      <c r="R52" s="97"/>
      <c r="S52" s="66"/>
    </row>
  </sheetData>
  <mergeCells count="51">
    <mergeCell ref="Q2:Q5"/>
    <mergeCell ref="R2:R5"/>
    <mergeCell ref="S2:S5"/>
    <mergeCell ref="A2:B5"/>
    <mergeCell ref="A52:G52"/>
    <mergeCell ref="H52:L52"/>
    <mergeCell ref="M52:P52"/>
    <mergeCell ref="Q52:R52"/>
    <mergeCell ref="A6:A27"/>
    <mergeCell ref="A28:A46"/>
    <mergeCell ref="B6:B21"/>
    <mergeCell ref="B22:B26"/>
    <mergeCell ref="B28:B40"/>
    <mergeCell ref="B41:B45"/>
    <mergeCell ref="Q50:R50"/>
    <mergeCell ref="A51:G51"/>
    <mergeCell ref="H51:L51"/>
    <mergeCell ref="M51:P51"/>
    <mergeCell ref="Q51:R51"/>
    <mergeCell ref="A48:L48"/>
    <mergeCell ref="A49:L49"/>
    <mergeCell ref="A50:G50"/>
    <mergeCell ref="H50:L50"/>
    <mergeCell ref="M50:P50"/>
    <mergeCell ref="C45:G45"/>
    <mergeCell ref="Q45:R45"/>
    <mergeCell ref="B46:G46"/>
    <mergeCell ref="Q46:R46"/>
    <mergeCell ref="A47:L47"/>
    <mergeCell ref="C26:G26"/>
    <mergeCell ref="Q26:R26"/>
    <mergeCell ref="B27:G27"/>
    <mergeCell ref="Q27:R27"/>
    <mergeCell ref="C40:G40"/>
    <mergeCell ref="Q40:R40"/>
    <mergeCell ref="A1:S1"/>
    <mergeCell ref="F2:G2"/>
    <mergeCell ref="I2:K2"/>
    <mergeCell ref="M2:P2"/>
    <mergeCell ref="C21:G21"/>
    <mergeCell ref="Q21:R21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</mergeCells>
  <phoneticPr fontId="31" type="noConversion"/>
  <pageMargins left="0.34" right="0.23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U52"/>
  <sheetViews>
    <sheetView zoomScale="130" zoomScaleNormal="130" workbookViewId="0">
      <selection activeCell="L19" sqref="L19"/>
    </sheetView>
  </sheetViews>
  <sheetFormatPr defaultColWidth="8.875" defaultRowHeight="13.5"/>
  <cols>
    <col min="1" max="2" width="2.625" customWidth="1"/>
    <col min="3" max="3" width="2.625" style="23" customWidth="1"/>
    <col min="4" max="4" width="5.375" customWidth="1"/>
    <col min="5" max="5" width="20.25" customWidth="1"/>
    <col min="6" max="7" width="4.125" style="23" customWidth="1"/>
    <col min="8" max="8" width="7.5" style="24" customWidth="1"/>
    <col min="9" max="12" width="4.125" style="23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5.625" customWidth="1"/>
    <col min="18" max="18" width="7.125" customWidth="1"/>
    <col min="19" max="19" width="4.25" customWidth="1"/>
    <col min="20" max="20" width="6" customWidth="1"/>
    <col min="21" max="21" width="12.5" customWidth="1"/>
    <col min="24" max="24" width="18.875" customWidth="1"/>
  </cols>
  <sheetData>
    <row r="1" spans="1:21" ht="21" customHeight="1">
      <c r="A1" s="73" t="s">
        <v>119</v>
      </c>
      <c r="B1" s="73"/>
      <c r="C1" s="73"/>
      <c r="D1" s="73"/>
      <c r="E1" s="73"/>
      <c r="F1" s="73"/>
      <c r="G1" s="73"/>
      <c r="H1" s="74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5"/>
    </row>
    <row r="2" spans="1:21" ht="22.9" customHeight="1">
      <c r="A2" s="114" t="s">
        <v>1</v>
      </c>
      <c r="B2" s="77"/>
      <c r="C2" s="77" t="s">
        <v>2</v>
      </c>
      <c r="D2" s="77" t="s">
        <v>3</v>
      </c>
      <c r="E2" s="77" t="s">
        <v>4</v>
      </c>
      <c r="F2" s="76" t="s">
        <v>5</v>
      </c>
      <c r="G2" s="76"/>
      <c r="H2" s="111" t="s">
        <v>6</v>
      </c>
      <c r="I2" s="77" t="s">
        <v>7</v>
      </c>
      <c r="J2" s="77"/>
      <c r="K2" s="77"/>
      <c r="L2" s="77" t="s">
        <v>120</v>
      </c>
      <c r="M2" s="77" t="s">
        <v>9</v>
      </c>
      <c r="N2" s="77"/>
      <c r="O2" s="77"/>
      <c r="P2" s="77"/>
      <c r="Q2" s="77"/>
      <c r="R2" s="77"/>
      <c r="S2" s="77" t="s">
        <v>10</v>
      </c>
      <c r="T2" s="77" t="s">
        <v>11</v>
      </c>
      <c r="U2" s="109" t="s">
        <v>12</v>
      </c>
    </row>
    <row r="3" spans="1:21">
      <c r="A3" s="115"/>
      <c r="B3" s="109"/>
      <c r="C3" s="109"/>
      <c r="D3" s="109"/>
      <c r="E3" s="109"/>
      <c r="F3" s="109" t="s">
        <v>13</v>
      </c>
      <c r="G3" s="109" t="s">
        <v>14</v>
      </c>
      <c r="H3" s="112"/>
      <c r="I3" s="109" t="s">
        <v>15</v>
      </c>
      <c r="J3" s="109" t="s">
        <v>16</v>
      </c>
      <c r="K3" s="109" t="s">
        <v>17</v>
      </c>
      <c r="L3" s="109"/>
      <c r="M3" s="44">
        <v>1</v>
      </c>
      <c r="N3" s="44">
        <v>2</v>
      </c>
      <c r="O3" s="44">
        <v>3</v>
      </c>
      <c r="P3" s="44">
        <v>4</v>
      </c>
      <c r="Q3" s="44">
        <v>5</v>
      </c>
      <c r="R3" s="44">
        <v>6</v>
      </c>
      <c r="S3" s="109"/>
      <c r="T3" s="109"/>
      <c r="U3" s="109"/>
    </row>
    <row r="4" spans="1:21">
      <c r="A4" s="115"/>
      <c r="B4" s="109"/>
      <c r="C4" s="109"/>
      <c r="D4" s="109"/>
      <c r="E4" s="109"/>
      <c r="F4" s="109"/>
      <c r="G4" s="109"/>
      <c r="H4" s="112"/>
      <c r="I4" s="109"/>
      <c r="J4" s="109"/>
      <c r="K4" s="109"/>
      <c r="L4" s="109"/>
      <c r="M4" s="45">
        <v>20</v>
      </c>
      <c r="N4" s="45">
        <v>20</v>
      </c>
      <c r="O4" s="45">
        <v>20</v>
      </c>
      <c r="P4" s="45">
        <v>20</v>
      </c>
      <c r="Q4" s="45">
        <v>20</v>
      </c>
      <c r="R4" s="45">
        <v>21</v>
      </c>
      <c r="S4" s="109"/>
      <c r="T4" s="109"/>
      <c r="U4" s="109"/>
    </row>
    <row r="5" spans="1:21">
      <c r="A5" s="116"/>
      <c r="B5" s="110"/>
      <c r="C5" s="110"/>
      <c r="D5" s="110"/>
      <c r="E5" s="110"/>
      <c r="F5" s="110"/>
      <c r="G5" s="110"/>
      <c r="H5" s="113"/>
      <c r="I5" s="110"/>
      <c r="J5" s="110"/>
      <c r="K5" s="110"/>
      <c r="L5" s="110"/>
      <c r="M5" s="46">
        <v>16</v>
      </c>
      <c r="N5" s="46">
        <v>17</v>
      </c>
      <c r="O5" s="46">
        <v>12</v>
      </c>
      <c r="P5" s="46">
        <v>15</v>
      </c>
      <c r="Q5" s="46">
        <v>12</v>
      </c>
      <c r="R5" s="46"/>
      <c r="S5" s="110"/>
      <c r="T5" s="110"/>
      <c r="U5" s="109"/>
    </row>
    <row r="6" spans="1:21" ht="19.149999999999999" customHeight="1">
      <c r="A6" s="98" t="s">
        <v>22</v>
      </c>
      <c r="B6" s="103" t="s">
        <v>23</v>
      </c>
      <c r="C6" s="25">
        <v>1</v>
      </c>
      <c r="D6" s="26" t="s">
        <v>24</v>
      </c>
      <c r="E6" s="27" t="s">
        <v>25</v>
      </c>
      <c r="F6" s="28" t="s">
        <v>26</v>
      </c>
      <c r="G6" s="29"/>
      <c r="H6" s="30">
        <v>2</v>
      </c>
      <c r="I6" s="47">
        <f t="shared" ref="I6:I20" si="0">J6+K6</f>
        <v>60</v>
      </c>
      <c r="J6" s="28">
        <v>0</v>
      </c>
      <c r="K6" s="28">
        <v>60</v>
      </c>
      <c r="L6" s="29">
        <v>1</v>
      </c>
      <c r="M6" s="48" t="s">
        <v>121</v>
      </c>
      <c r="N6" s="48" t="str">
        <f t="shared" ref="N6:R6" si="1">IF($L6=N$3,(IF(OR($F6="A",$G6="√"),$I6/N$5,$J6/N$5)),"")</f>
        <v/>
      </c>
      <c r="O6" s="48" t="str">
        <f t="shared" si="1"/>
        <v/>
      </c>
      <c r="P6" s="48" t="str">
        <f t="shared" si="1"/>
        <v/>
      </c>
      <c r="Q6" s="48" t="str">
        <f t="shared" si="1"/>
        <v/>
      </c>
      <c r="R6" s="48" t="str">
        <f t="shared" si="1"/>
        <v/>
      </c>
      <c r="S6" s="25" t="s">
        <v>28</v>
      </c>
      <c r="T6" s="25" t="s">
        <v>29</v>
      </c>
      <c r="U6" s="60"/>
    </row>
    <row r="7" spans="1:21" ht="19.149999999999999" customHeight="1">
      <c r="A7" s="98"/>
      <c r="B7" s="103"/>
      <c r="C7" s="25">
        <v>2</v>
      </c>
      <c r="D7" s="31" t="s">
        <v>31</v>
      </c>
      <c r="E7" s="27" t="s">
        <v>122</v>
      </c>
      <c r="F7" s="28" t="s">
        <v>33</v>
      </c>
      <c r="G7" s="29" t="s">
        <v>34</v>
      </c>
      <c r="H7" s="30">
        <f t="shared" ref="H7:H18" si="2">I7/18</f>
        <v>2</v>
      </c>
      <c r="I7" s="47">
        <f t="shared" si="0"/>
        <v>36</v>
      </c>
      <c r="J7" s="28">
        <v>12</v>
      </c>
      <c r="K7" s="28">
        <v>24</v>
      </c>
      <c r="L7" s="29">
        <v>1</v>
      </c>
      <c r="M7" s="48">
        <f t="shared" ref="M7:R7" si="3">IF($L7=M$3,(IF(OR($F7="A",$G7="√"),$I7/M$5,$J7/M$5)),"")</f>
        <v>2.25</v>
      </c>
      <c r="N7" s="48" t="str">
        <f t="shared" si="3"/>
        <v/>
      </c>
      <c r="O7" s="48" t="str">
        <f t="shared" si="3"/>
        <v/>
      </c>
      <c r="P7" s="48" t="str">
        <f t="shared" si="3"/>
        <v/>
      </c>
      <c r="Q7" s="48" t="str">
        <f t="shared" si="3"/>
        <v/>
      </c>
      <c r="R7" s="48" t="str">
        <f t="shared" si="3"/>
        <v/>
      </c>
      <c r="S7" s="25" t="s">
        <v>35</v>
      </c>
      <c r="T7" s="25" t="s">
        <v>36</v>
      </c>
      <c r="U7" s="60"/>
    </row>
    <row r="8" spans="1:21" ht="19.149999999999999" customHeight="1">
      <c r="A8" s="98"/>
      <c r="B8" s="103"/>
      <c r="C8" s="25">
        <v>3</v>
      </c>
      <c r="D8" s="26" t="s">
        <v>38</v>
      </c>
      <c r="E8" s="27" t="s">
        <v>39</v>
      </c>
      <c r="F8" s="28" t="s">
        <v>33</v>
      </c>
      <c r="G8" s="29" t="s">
        <v>34</v>
      </c>
      <c r="H8" s="30">
        <f t="shared" si="2"/>
        <v>1</v>
      </c>
      <c r="I8" s="47">
        <f t="shared" si="0"/>
        <v>18</v>
      </c>
      <c r="J8" s="28">
        <v>14</v>
      </c>
      <c r="K8" s="28">
        <v>4</v>
      </c>
      <c r="L8" s="28">
        <v>1</v>
      </c>
      <c r="M8" s="48">
        <f t="shared" ref="M8:R8" si="4">IF($L8=M$3,(IF(OR($F8="A",$G8="√"),$I8/M$5,$J8/M$5)),"")</f>
        <v>1.125</v>
      </c>
      <c r="N8" s="48" t="str">
        <f t="shared" si="4"/>
        <v/>
      </c>
      <c r="O8" s="48" t="str">
        <f t="shared" si="4"/>
        <v/>
      </c>
      <c r="P8" s="48" t="str">
        <f t="shared" si="4"/>
        <v/>
      </c>
      <c r="Q8" s="48" t="str">
        <f t="shared" si="4"/>
        <v/>
      </c>
      <c r="R8" s="48" t="str">
        <f t="shared" si="4"/>
        <v/>
      </c>
      <c r="S8" s="25" t="s">
        <v>28</v>
      </c>
      <c r="T8" s="25" t="s">
        <v>40</v>
      </c>
      <c r="U8" s="61" t="s">
        <v>123</v>
      </c>
    </row>
    <row r="9" spans="1:21" ht="19.149999999999999" customHeight="1">
      <c r="A9" s="98"/>
      <c r="B9" s="103"/>
      <c r="C9" s="25">
        <v>4</v>
      </c>
      <c r="D9" s="31" t="s">
        <v>42</v>
      </c>
      <c r="E9" s="27" t="s">
        <v>43</v>
      </c>
      <c r="F9" s="28" t="s">
        <v>33</v>
      </c>
      <c r="G9" s="29" t="s">
        <v>34</v>
      </c>
      <c r="H9" s="30">
        <f t="shared" si="2"/>
        <v>2</v>
      </c>
      <c r="I9" s="47">
        <f t="shared" si="0"/>
        <v>36</v>
      </c>
      <c r="J9" s="28">
        <v>30</v>
      </c>
      <c r="K9" s="28">
        <v>6</v>
      </c>
      <c r="L9" s="29">
        <v>1</v>
      </c>
      <c r="M9" s="48">
        <f t="shared" ref="M9:R9" si="5">IF($L9=M$3,(IF(OR($F9="A",$G9="√"),$I9/M$5,$J9/M$5)),"")</f>
        <v>2.25</v>
      </c>
      <c r="N9" s="48" t="str">
        <f t="shared" si="5"/>
        <v/>
      </c>
      <c r="O9" s="48" t="str">
        <f t="shared" si="5"/>
        <v/>
      </c>
      <c r="P9" s="48" t="str">
        <f t="shared" si="5"/>
        <v/>
      </c>
      <c r="Q9" s="48" t="str">
        <f t="shared" si="5"/>
        <v/>
      </c>
      <c r="R9" s="48" t="str">
        <f t="shared" si="5"/>
        <v/>
      </c>
      <c r="S9" s="25" t="s">
        <v>28</v>
      </c>
      <c r="T9" s="25" t="s">
        <v>40</v>
      </c>
      <c r="U9" s="60" t="s">
        <v>123</v>
      </c>
    </row>
    <row r="10" spans="1:21" ht="19.149999999999999" customHeight="1">
      <c r="A10" s="98"/>
      <c r="B10" s="103"/>
      <c r="C10" s="25">
        <v>5</v>
      </c>
      <c r="D10" s="26" t="s">
        <v>44</v>
      </c>
      <c r="E10" s="27" t="s">
        <v>45</v>
      </c>
      <c r="F10" s="28" t="s">
        <v>33</v>
      </c>
      <c r="G10" s="29" t="s">
        <v>34</v>
      </c>
      <c r="H10" s="30">
        <f t="shared" si="2"/>
        <v>3</v>
      </c>
      <c r="I10" s="47">
        <f t="shared" si="0"/>
        <v>54</v>
      </c>
      <c r="J10" s="28">
        <v>46</v>
      </c>
      <c r="K10" s="28">
        <v>8</v>
      </c>
      <c r="L10" s="29">
        <v>1</v>
      </c>
      <c r="M10" s="48">
        <f t="shared" ref="M10:R10" si="6">IF($L10=M$3,(IF(OR($F10="A",$G10="√"),$I10/M$5,$J10/M$5)),"")</f>
        <v>3.375</v>
      </c>
      <c r="N10" s="48" t="str">
        <f t="shared" si="6"/>
        <v/>
      </c>
      <c r="O10" s="48" t="str">
        <f t="shared" si="6"/>
        <v/>
      </c>
      <c r="P10" s="48" t="str">
        <f t="shared" si="6"/>
        <v/>
      </c>
      <c r="Q10" s="48" t="str">
        <f t="shared" si="6"/>
        <v/>
      </c>
      <c r="R10" s="48" t="str">
        <f t="shared" si="6"/>
        <v/>
      </c>
      <c r="S10" s="25" t="s">
        <v>35</v>
      </c>
      <c r="T10" s="25" t="s">
        <v>40</v>
      </c>
      <c r="U10" s="60" t="s">
        <v>124</v>
      </c>
    </row>
    <row r="11" spans="1:21" ht="19.149999999999999" customHeight="1">
      <c r="A11" s="98"/>
      <c r="B11" s="103"/>
      <c r="C11" s="25">
        <v>6</v>
      </c>
      <c r="D11" s="26" t="s">
        <v>46</v>
      </c>
      <c r="E11" s="27" t="s">
        <v>47</v>
      </c>
      <c r="F11" s="28" t="s">
        <v>48</v>
      </c>
      <c r="G11" s="29"/>
      <c r="H11" s="30">
        <f t="shared" si="2"/>
        <v>1</v>
      </c>
      <c r="I11" s="47">
        <f t="shared" si="0"/>
        <v>18</v>
      </c>
      <c r="J11" s="28">
        <v>18</v>
      </c>
      <c r="K11" s="28">
        <v>0</v>
      </c>
      <c r="L11" s="28">
        <v>1</v>
      </c>
      <c r="M11" s="48">
        <f t="shared" ref="M11:R11" si="7">IF($L11=M$3,(IF(OR($F11="A",$G11="√"),$I11/M$5,$J11/M$5)),"")</f>
        <v>1.125</v>
      </c>
      <c r="N11" s="48" t="str">
        <f t="shared" si="7"/>
        <v/>
      </c>
      <c r="O11" s="48" t="str">
        <f t="shared" si="7"/>
        <v/>
      </c>
      <c r="P11" s="48" t="str">
        <f t="shared" si="7"/>
        <v/>
      </c>
      <c r="Q11" s="48" t="str">
        <f t="shared" si="7"/>
        <v/>
      </c>
      <c r="R11" s="48" t="str">
        <f t="shared" si="7"/>
        <v/>
      </c>
      <c r="S11" s="25" t="s">
        <v>28</v>
      </c>
      <c r="T11" s="25" t="s">
        <v>36</v>
      </c>
      <c r="U11" s="61" t="s">
        <v>123</v>
      </c>
    </row>
    <row r="12" spans="1:21" ht="19.149999999999999" customHeight="1">
      <c r="A12" s="98"/>
      <c r="B12" s="103"/>
      <c r="C12" s="25">
        <v>7</v>
      </c>
      <c r="D12" s="26" t="s">
        <v>49</v>
      </c>
      <c r="E12" s="27" t="s">
        <v>50</v>
      </c>
      <c r="F12" s="28" t="s">
        <v>48</v>
      </c>
      <c r="G12" s="29"/>
      <c r="H12" s="30">
        <f t="shared" si="2"/>
        <v>2</v>
      </c>
      <c r="I12" s="47">
        <f t="shared" si="0"/>
        <v>36</v>
      </c>
      <c r="J12" s="28">
        <v>36</v>
      </c>
      <c r="K12" s="28">
        <v>0</v>
      </c>
      <c r="L12" s="49">
        <v>2</v>
      </c>
      <c r="M12" s="48" t="str">
        <f t="shared" ref="M12:R12" si="8">IF($L12=M$3,(IF(OR($F12="A",$G12="√"),$I12/M$5,$J12/M$5)),"")</f>
        <v/>
      </c>
      <c r="N12" s="48">
        <f t="shared" si="8"/>
        <v>2.1176470588235299</v>
      </c>
      <c r="O12" s="48" t="str">
        <f t="shared" si="8"/>
        <v/>
      </c>
      <c r="P12" s="48" t="str">
        <f t="shared" si="8"/>
        <v/>
      </c>
      <c r="Q12" s="48" t="str">
        <f t="shared" si="8"/>
        <v/>
      </c>
      <c r="R12" s="48" t="str">
        <f t="shared" si="8"/>
        <v/>
      </c>
      <c r="S12" s="25" t="s">
        <v>28</v>
      </c>
      <c r="T12" s="25" t="s">
        <v>40</v>
      </c>
      <c r="U12" s="61" t="s">
        <v>123</v>
      </c>
    </row>
    <row r="13" spans="1:21" ht="19.149999999999999" customHeight="1">
      <c r="A13" s="98"/>
      <c r="B13" s="103"/>
      <c r="C13" s="25">
        <v>8</v>
      </c>
      <c r="D13" s="26" t="s">
        <v>51</v>
      </c>
      <c r="E13" s="27" t="s">
        <v>52</v>
      </c>
      <c r="F13" s="28" t="s">
        <v>48</v>
      </c>
      <c r="G13" s="29"/>
      <c r="H13" s="30">
        <f t="shared" si="2"/>
        <v>1</v>
      </c>
      <c r="I13" s="47">
        <f t="shared" si="0"/>
        <v>18</v>
      </c>
      <c r="J13" s="28">
        <v>18</v>
      </c>
      <c r="K13" s="28">
        <v>0</v>
      </c>
      <c r="L13" s="29">
        <v>2</v>
      </c>
      <c r="M13" s="48" t="str">
        <f t="shared" ref="M13:R13" si="9">IF($L13=M$3,(IF(OR($F13="A",$G13="√"),$I13/M$5,$J13/M$5)),"")</f>
        <v/>
      </c>
      <c r="N13" s="48">
        <f t="shared" si="9"/>
        <v>1.0588235294117601</v>
      </c>
      <c r="O13" s="48" t="str">
        <f t="shared" si="9"/>
        <v/>
      </c>
      <c r="P13" s="48" t="str">
        <f t="shared" si="9"/>
        <v/>
      </c>
      <c r="Q13" s="48" t="str">
        <f t="shared" si="9"/>
        <v/>
      </c>
      <c r="R13" s="48" t="str">
        <f t="shared" si="9"/>
        <v/>
      </c>
      <c r="S13" s="25" t="s">
        <v>28</v>
      </c>
      <c r="T13" s="25" t="s">
        <v>40</v>
      </c>
      <c r="U13" s="61" t="s">
        <v>123</v>
      </c>
    </row>
    <row r="14" spans="1:21" ht="19.149999999999999" customHeight="1">
      <c r="A14" s="98"/>
      <c r="B14" s="103"/>
      <c r="C14" s="25">
        <v>9</v>
      </c>
      <c r="D14" s="31" t="s">
        <v>31</v>
      </c>
      <c r="E14" s="27" t="s">
        <v>125</v>
      </c>
      <c r="F14" s="28" t="s">
        <v>33</v>
      </c>
      <c r="G14" s="29" t="s">
        <v>34</v>
      </c>
      <c r="H14" s="30">
        <f t="shared" si="2"/>
        <v>2</v>
      </c>
      <c r="I14" s="47">
        <f t="shared" si="0"/>
        <v>36</v>
      </c>
      <c r="J14" s="28">
        <v>12</v>
      </c>
      <c r="K14" s="28">
        <v>24</v>
      </c>
      <c r="L14" s="29">
        <v>2</v>
      </c>
      <c r="M14" s="48" t="str">
        <f t="shared" ref="M14:R14" si="10">IF($L14=M$3,(IF(OR($F14="A",$G14="√"),$I14/M$5,$J14/M$5)),"")</f>
        <v/>
      </c>
      <c r="N14" s="48">
        <f t="shared" si="10"/>
        <v>2.1176470588235299</v>
      </c>
      <c r="O14" s="48" t="str">
        <f t="shared" si="10"/>
        <v/>
      </c>
      <c r="P14" s="48" t="str">
        <f t="shared" si="10"/>
        <v/>
      </c>
      <c r="Q14" s="48" t="str">
        <f t="shared" si="10"/>
        <v/>
      </c>
      <c r="R14" s="48" t="str">
        <f t="shared" si="10"/>
        <v/>
      </c>
      <c r="S14" s="25" t="s">
        <v>35</v>
      </c>
      <c r="T14" s="25" t="s">
        <v>36</v>
      </c>
      <c r="U14" s="61"/>
    </row>
    <row r="15" spans="1:21" ht="21">
      <c r="A15" s="99"/>
      <c r="B15" s="104"/>
      <c r="C15" s="25">
        <v>10</v>
      </c>
      <c r="D15" s="31" t="s">
        <v>54</v>
      </c>
      <c r="E15" s="27" t="s">
        <v>55</v>
      </c>
      <c r="F15" s="28" t="s">
        <v>33</v>
      </c>
      <c r="G15" s="29" t="s">
        <v>34</v>
      </c>
      <c r="H15" s="30">
        <f t="shared" si="2"/>
        <v>4</v>
      </c>
      <c r="I15" s="47">
        <f t="shared" si="0"/>
        <v>72</v>
      </c>
      <c r="J15" s="28">
        <v>62</v>
      </c>
      <c r="K15" s="28">
        <v>10</v>
      </c>
      <c r="L15" s="28">
        <v>2</v>
      </c>
      <c r="M15" s="48" t="str">
        <f t="shared" ref="M15:R15" si="11">IF($L15=M$3,(IF(OR($F15="A",$G15="√"),$I15/M$5,$J15/M$5)),"")</f>
        <v/>
      </c>
      <c r="N15" s="48">
        <f t="shared" si="11"/>
        <v>4.2352941176470598</v>
      </c>
      <c r="O15" s="48" t="str">
        <f t="shared" si="11"/>
        <v/>
      </c>
      <c r="P15" s="48" t="str">
        <f t="shared" si="11"/>
        <v/>
      </c>
      <c r="Q15" s="48" t="str">
        <f t="shared" si="11"/>
        <v/>
      </c>
      <c r="R15" s="48" t="str">
        <f t="shared" si="11"/>
        <v/>
      </c>
      <c r="S15" s="25" t="s">
        <v>35</v>
      </c>
      <c r="T15" s="25" t="s">
        <v>40</v>
      </c>
      <c r="U15" s="61" t="s">
        <v>124</v>
      </c>
    </row>
    <row r="16" spans="1:21">
      <c r="A16" s="99"/>
      <c r="B16" s="104"/>
      <c r="C16" s="25">
        <v>11</v>
      </c>
      <c r="D16" s="31" t="s">
        <v>56</v>
      </c>
      <c r="E16" s="27" t="s">
        <v>57</v>
      </c>
      <c r="F16" s="28" t="s">
        <v>48</v>
      </c>
      <c r="G16" s="29"/>
      <c r="H16" s="30">
        <f t="shared" si="2"/>
        <v>4</v>
      </c>
      <c r="I16" s="47">
        <f t="shared" si="0"/>
        <v>72</v>
      </c>
      <c r="J16" s="28">
        <v>72</v>
      </c>
      <c r="K16" s="28">
        <v>0</v>
      </c>
      <c r="L16" s="28">
        <v>2</v>
      </c>
      <c r="M16" s="48"/>
      <c r="N16" s="48">
        <f>IF($L16=N$3,(IF(OR($F16="A",$G16="√"),$I16/N$5,$J16/N$5)),"")</f>
        <v>4.2352941176470598</v>
      </c>
      <c r="O16" s="48"/>
      <c r="P16" s="48"/>
      <c r="Q16" s="48"/>
      <c r="R16" s="48"/>
      <c r="S16" s="25" t="s">
        <v>35</v>
      </c>
      <c r="T16" s="25" t="s">
        <v>36</v>
      </c>
      <c r="U16" s="61" t="s">
        <v>123</v>
      </c>
    </row>
    <row r="17" spans="1:21" ht="19.149999999999999" customHeight="1">
      <c r="A17" s="99"/>
      <c r="B17" s="104"/>
      <c r="C17" s="25">
        <v>12</v>
      </c>
      <c r="D17" s="26" t="s">
        <v>58</v>
      </c>
      <c r="E17" s="27" t="s">
        <v>59</v>
      </c>
      <c r="F17" s="28" t="s">
        <v>33</v>
      </c>
      <c r="G17" s="29" t="s">
        <v>34</v>
      </c>
      <c r="H17" s="30">
        <f t="shared" si="2"/>
        <v>4</v>
      </c>
      <c r="I17" s="47">
        <f t="shared" si="0"/>
        <v>72</v>
      </c>
      <c r="J17" s="28">
        <v>72</v>
      </c>
      <c r="K17" s="28">
        <v>0</v>
      </c>
      <c r="L17" s="50">
        <v>1</v>
      </c>
      <c r="M17" s="48">
        <f t="shared" ref="M17:R17" si="12">IF($L17=M$3,(IF(OR($F17="A",$G17="√"),$I17/M$5,$J17/M$5)),"")</f>
        <v>4.5</v>
      </c>
      <c r="N17" s="48" t="str">
        <f t="shared" si="12"/>
        <v/>
      </c>
      <c r="O17" s="48" t="str">
        <f t="shared" si="12"/>
        <v/>
      </c>
      <c r="P17" s="48" t="str">
        <f t="shared" si="12"/>
        <v/>
      </c>
      <c r="Q17" s="48" t="str">
        <f t="shared" si="12"/>
        <v/>
      </c>
      <c r="R17" s="48" t="str">
        <f t="shared" si="12"/>
        <v/>
      </c>
      <c r="S17" s="25" t="s">
        <v>35</v>
      </c>
      <c r="T17" s="25" t="s">
        <v>36</v>
      </c>
      <c r="U17" s="61" t="s">
        <v>123</v>
      </c>
    </row>
    <row r="18" spans="1:21" ht="19.149999999999999" customHeight="1">
      <c r="A18" s="99"/>
      <c r="B18" s="104"/>
      <c r="C18" s="25">
        <v>13</v>
      </c>
      <c r="D18" s="31" t="s">
        <v>31</v>
      </c>
      <c r="E18" s="27" t="s">
        <v>126</v>
      </c>
      <c r="F18" s="28" t="s">
        <v>33</v>
      </c>
      <c r="G18" s="29" t="s">
        <v>34</v>
      </c>
      <c r="H18" s="30">
        <f t="shared" si="2"/>
        <v>2</v>
      </c>
      <c r="I18" s="47">
        <f t="shared" si="0"/>
        <v>36</v>
      </c>
      <c r="J18" s="28">
        <v>12</v>
      </c>
      <c r="K18" s="28">
        <v>24</v>
      </c>
      <c r="L18" s="28">
        <v>3</v>
      </c>
      <c r="M18" s="48" t="str">
        <f t="shared" ref="M18:R18" si="13">IF($L18=M$3,(IF(OR($F18="A",$G18="√"),$I18/M$5,$J18/M$5)),"")</f>
        <v/>
      </c>
      <c r="N18" s="48" t="str">
        <f t="shared" si="13"/>
        <v/>
      </c>
      <c r="O18" s="48">
        <f t="shared" si="13"/>
        <v>3</v>
      </c>
      <c r="P18" s="48" t="str">
        <f t="shared" si="13"/>
        <v/>
      </c>
      <c r="Q18" s="48" t="str">
        <f t="shared" si="13"/>
        <v/>
      </c>
      <c r="R18" s="48" t="str">
        <f t="shared" si="13"/>
        <v/>
      </c>
      <c r="S18" s="25" t="s">
        <v>35</v>
      </c>
      <c r="T18" s="25" t="s">
        <v>36</v>
      </c>
      <c r="U18" s="61"/>
    </row>
    <row r="19" spans="1:21" ht="19.149999999999999" customHeight="1">
      <c r="A19" s="99"/>
      <c r="B19" s="104"/>
      <c r="C19" s="25">
        <v>14</v>
      </c>
      <c r="D19" s="26" t="s">
        <v>62</v>
      </c>
      <c r="E19" s="27" t="s">
        <v>63</v>
      </c>
      <c r="F19" s="28" t="s">
        <v>26</v>
      </c>
      <c r="G19" s="29"/>
      <c r="H19" s="30">
        <v>2</v>
      </c>
      <c r="I19" s="47">
        <f t="shared" si="0"/>
        <v>60</v>
      </c>
      <c r="J19" s="28">
        <v>0</v>
      </c>
      <c r="K19" s="28">
        <v>60</v>
      </c>
      <c r="L19" s="51" t="s">
        <v>127</v>
      </c>
      <c r="M19" s="48" t="str">
        <f t="shared" ref="M19:R19" si="14">IF($L19=M$3,(IF(OR($F19="A",$G19="√"),$I19/M$5,$J19/M$5)),"")</f>
        <v/>
      </c>
      <c r="N19" s="48" t="s">
        <v>128</v>
      </c>
      <c r="O19" s="48" t="s">
        <v>128</v>
      </c>
      <c r="P19" s="48" t="str">
        <f t="shared" si="14"/>
        <v/>
      </c>
      <c r="Q19" s="48" t="str">
        <f t="shared" si="14"/>
        <v/>
      </c>
      <c r="R19" s="48" t="str">
        <f t="shared" si="14"/>
        <v/>
      </c>
      <c r="S19" s="25" t="s">
        <v>28</v>
      </c>
      <c r="T19" s="25" t="s">
        <v>36</v>
      </c>
      <c r="U19" s="61" t="s">
        <v>123</v>
      </c>
    </row>
    <row r="20" spans="1:21" ht="19.149999999999999" customHeight="1">
      <c r="A20" s="99"/>
      <c r="B20" s="104"/>
      <c r="C20" s="25">
        <v>15</v>
      </c>
      <c r="D20" s="26" t="s">
        <v>64</v>
      </c>
      <c r="E20" s="27" t="s">
        <v>65</v>
      </c>
      <c r="F20" s="28" t="s">
        <v>48</v>
      </c>
      <c r="G20" s="28"/>
      <c r="H20" s="30">
        <f t="shared" ref="H20:H25" si="15">I20/18</f>
        <v>2</v>
      </c>
      <c r="I20" s="47">
        <f t="shared" si="0"/>
        <v>36</v>
      </c>
      <c r="J20" s="28">
        <v>36</v>
      </c>
      <c r="K20" s="28">
        <v>0</v>
      </c>
      <c r="L20" s="33" t="s">
        <v>129</v>
      </c>
      <c r="M20" s="48" t="s">
        <v>34</v>
      </c>
      <c r="N20" s="48" t="s">
        <v>34</v>
      </c>
      <c r="O20" s="48" t="s">
        <v>34</v>
      </c>
      <c r="P20" s="48" t="s">
        <v>34</v>
      </c>
      <c r="Q20" s="48"/>
      <c r="R20" s="48" t="str">
        <f>IF($L20=R$3,(IF(OR($F20="A",$G20="√"),$I20/R$5,$J20/R$5)),"")</f>
        <v/>
      </c>
      <c r="S20" s="25" t="s">
        <v>28</v>
      </c>
      <c r="T20" s="25" t="s">
        <v>40</v>
      </c>
      <c r="U20" s="61" t="s">
        <v>123</v>
      </c>
    </row>
    <row r="21" spans="1:21" ht="19.149999999999999" customHeight="1">
      <c r="A21" s="99"/>
      <c r="B21" s="104"/>
      <c r="C21" s="78" t="s">
        <v>67</v>
      </c>
      <c r="D21" s="78"/>
      <c r="E21" s="78"/>
      <c r="F21" s="78"/>
      <c r="G21" s="78"/>
      <c r="H21" s="32">
        <f t="shared" ref="H21:K21" si="16">SUM(H6:H20)</f>
        <v>34</v>
      </c>
      <c r="I21" s="52">
        <f t="shared" si="16"/>
        <v>660</v>
      </c>
      <c r="J21" s="52">
        <f t="shared" si="16"/>
        <v>440</v>
      </c>
      <c r="K21" s="52">
        <f t="shared" si="16"/>
        <v>220</v>
      </c>
      <c r="L21" s="53"/>
      <c r="M21" s="54">
        <f t="shared" ref="M21:R21" si="17">SUM(M6:M20)</f>
        <v>14.625</v>
      </c>
      <c r="N21" s="54">
        <f t="shared" si="17"/>
        <v>13.764705882352899</v>
      </c>
      <c r="O21" s="54">
        <f t="shared" si="17"/>
        <v>3</v>
      </c>
      <c r="P21" s="54">
        <f t="shared" si="17"/>
        <v>0</v>
      </c>
      <c r="Q21" s="54">
        <f t="shared" si="17"/>
        <v>0</v>
      </c>
      <c r="R21" s="54">
        <f t="shared" si="17"/>
        <v>0</v>
      </c>
      <c r="S21" s="79"/>
      <c r="T21" s="79"/>
      <c r="U21" s="62"/>
    </row>
    <row r="22" spans="1:21" ht="19.149999999999999" customHeight="1">
      <c r="A22" s="99"/>
      <c r="B22" s="104" t="s">
        <v>68</v>
      </c>
      <c r="C22" s="33">
        <v>1</v>
      </c>
      <c r="D22" s="34" t="s">
        <v>69</v>
      </c>
      <c r="E22" s="27" t="s">
        <v>70</v>
      </c>
      <c r="F22" s="28" t="s">
        <v>48</v>
      </c>
      <c r="G22" s="35"/>
      <c r="H22" s="36">
        <f t="shared" si="15"/>
        <v>2</v>
      </c>
      <c r="I22" s="55">
        <f t="shared" ref="I22:I25" si="18">J22+K22</f>
        <v>36</v>
      </c>
      <c r="J22" s="37">
        <v>36</v>
      </c>
      <c r="K22" s="39"/>
      <c r="L22" s="35"/>
      <c r="M22" s="56"/>
      <c r="N22" s="56"/>
      <c r="O22" s="56"/>
      <c r="P22" s="56"/>
      <c r="Q22" s="56" t="str">
        <f>IF($L22=Q$3,(IF(OR($F22="A",$G22="√"),$I22/Q$5,$J22/Q$5)),"")</f>
        <v/>
      </c>
      <c r="R22" s="56" t="str">
        <f>IF($L22=R$3,(IF(OR($F22="A",$G22="√"),$I22/R$5,$J22/R$5)),"")</f>
        <v/>
      </c>
      <c r="S22" s="33" t="s">
        <v>28</v>
      </c>
      <c r="T22" s="25" t="s">
        <v>71</v>
      </c>
      <c r="U22" s="27"/>
    </row>
    <row r="23" spans="1:21" ht="19.149999999999999" customHeight="1">
      <c r="A23" s="99"/>
      <c r="B23" s="104"/>
      <c r="C23" s="33">
        <v>2</v>
      </c>
      <c r="D23" s="34" t="s">
        <v>69</v>
      </c>
      <c r="E23" s="27" t="s">
        <v>72</v>
      </c>
      <c r="F23" s="28" t="s">
        <v>48</v>
      </c>
      <c r="G23" s="35"/>
      <c r="H23" s="36">
        <f t="shared" si="15"/>
        <v>2</v>
      </c>
      <c r="I23" s="55">
        <f t="shared" si="18"/>
        <v>36</v>
      </c>
      <c r="J23" s="37">
        <v>36</v>
      </c>
      <c r="K23" s="39"/>
      <c r="L23" s="35"/>
      <c r="M23" s="56"/>
      <c r="N23" s="56"/>
      <c r="O23" s="56"/>
      <c r="P23" s="56"/>
      <c r="Q23" s="56" t="str">
        <f>IF($L23=Q$3,(IF(OR($F23="A",$G23="√"),$I23/Q$5,$J23/Q$5)),"")</f>
        <v/>
      </c>
      <c r="R23" s="56" t="str">
        <f>IF($L23=R$3,(IF(OR($F23="A",$G23="√"),$I23/R$5,$J23/R$5)),"")</f>
        <v/>
      </c>
      <c r="S23" s="33" t="s">
        <v>28</v>
      </c>
      <c r="T23" s="25" t="s">
        <v>71</v>
      </c>
      <c r="U23" s="27"/>
    </row>
    <row r="24" spans="1:21" ht="19.149999999999999" customHeight="1">
      <c r="A24" s="99"/>
      <c r="B24" s="104"/>
      <c r="C24" s="33">
        <v>3</v>
      </c>
      <c r="D24" s="34" t="s">
        <v>69</v>
      </c>
      <c r="E24" s="27" t="s">
        <v>73</v>
      </c>
      <c r="F24" s="28" t="s">
        <v>48</v>
      </c>
      <c r="G24" s="35"/>
      <c r="H24" s="36">
        <f t="shared" si="15"/>
        <v>2</v>
      </c>
      <c r="I24" s="55">
        <f t="shared" si="18"/>
        <v>36</v>
      </c>
      <c r="J24" s="37">
        <v>36</v>
      </c>
      <c r="K24" s="39"/>
      <c r="L24" s="35"/>
      <c r="M24" s="56"/>
      <c r="N24" s="56"/>
      <c r="O24" s="56"/>
      <c r="P24" s="56"/>
      <c r="Q24" s="56" t="str">
        <f>IF($L24=Q$3,(IF(OR($F24="A",$G24="√"),$I24/Q$5,$J24/Q$5)),"")</f>
        <v/>
      </c>
      <c r="R24" s="56"/>
      <c r="S24" s="33" t="s">
        <v>28</v>
      </c>
      <c r="T24" s="25" t="s">
        <v>71</v>
      </c>
      <c r="U24" s="27"/>
    </row>
    <row r="25" spans="1:21" ht="19.149999999999999" customHeight="1">
      <c r="A25" s="99"/>
      <c r="B25" s="104"/>
      <c r="C25" s="33">
        <v>4</v>
      </c>
      <c r="D25" s="34" t="s">
        <v>69</v>
      </c>
      <c r="E25" s="27" t="s">
        <v>74</v>
      </c>
      <c r="F25" s="28" t="s">
        <v>48</v>
      </c>
      <c r="G25" s="35"/>
      <c r="H25" s="36">
        <f t="shared" si="15"/>
        <v>2</v>
      </c>
      <c r="I25" s="55">
        <f t="shared" si="18"/>
        <v>36</v>
      </c>
      <c r="J25" s="37">
        <v>36</v>
      </c>
      <c r="K25" s="39"/>
      <c r="L25" s="35"/>
      <c r="M25" s="56"/>
      <c r="N25" s="56"/>
      <c r="O25" s="56"/>
      <c r="P25" s="56"/>
      <c r="Q25" s="56" t="str">
        <f>IF($L25=Q$3,(IF(OR($F25="A",$G25="√"),$I25/Q$5,$J25/Q$5)),"")</f>
        <v/>
      </c>
      <c r="R25" s="56"/>
      <c r="S25" s="33" t="s">
        <v>28</v>
      </c>
      <c r="T25" s="35" t="s">
        <v>71</v>
      </c>
      <c r="U25" s="27"/>
    </row>
    <row r="26" spans="1:21" ht="19.149999999999999" customHeight="1">
      <c r="A26" s="99"/>
      <c r="B26" s="104"/>
      <c r="C26" s="78" t="s">
        <v>67</v>
      </c>
      <c r="D26" s="78"/>
      <c r="E26" s="78"/>
      <c r="F26" s="78"/>
      <c r="G26" s="78"/>
      <c r="H26" s="32">
        <f t="shared" ref="H26:K26" si="19">SUM(H22:H25)</f>
        <v>8</v>
      </c>
      <c r="I26" s="52">
        <f t="shared" si="19"/>
        <v>144</v>
      </c>
      <c r="J26" s="52">
        <f t="shared" si="19"/>
        <v>144</v>
      </c>
      <c r="K26" s="52">
        <f t="shared" si="19"/>
        <v>0</v>
      </c>
      <c r="L26" s="41"/>
      <c r="M26" s="57">
        <f t="shared" ref="M26:R26" si="20">SUM(M22:M25)</f>
        <v>0</v>
      </c>
      <c r="N26" s="57">
        <f t="shared" si="20"/>
        <v>0</v>
      </c>
      <c r="O26" s="57">
        <f t="shared" si="20"/>
        <v>0</v>
      </c>
      <c r="P26" s="57">
        <f t="shared" si="20"/>
        <v>0</v>
      </c>
      <c r="Q26" s="57">
        <f t="shared" si="20"/>
        <v>0</v>
      </c>
      <c r="R26" s="57">
        <f t="shared" si="20"/>
        <v>0</v>
      </c>
      <c r="S26" s="79"/>
      <c r="T26" s="79"/>
      <c r="U26" s="62"/>
    </row>
    <row r="27" spans="1:21" ht="19.149999999999999" customHeight="1">
      <c r="A27" s="99"/>
      <c r="B27" s="78" t="s">
        <v>75</v>
      </c>
      <c r="C27" s="78"/>
      <c r="D27" s="78"/>
      <c r="E27" s="78"/>
      <c r="F27" s="78"/>
      <c r="G27" s="78"/>
      <c r="H27" s="32">
        <f t="shared" ref="H27:K27" si="21">H26+H21</f>
        <v>42</v>
      </c>
      <c r="I27" s="52">
        <f t="shared" si="21"/>
        <v>804</v>
      </c>
      <c r="J27" s="52">
        <f t="shared" si="21"/>
        <v>584</v>
      </c>
      <c r="K27" s="52">
        <f t="shared" si="21"/>
        <v>220</v>
      </c>
      <c r="L27" s="41"/>
      <c r="M27" s="57">
        <f t="shared" ref="M27:R27" si="22">M26+M21</f>
        <v>14.625</v>
      </c>
      <c r="N27" s="57">
        <f t="shared" si="22"/>
        <v>13.764705882352899</v>
      </c>
      <c r="O27" s="57">
        <f t="shared" si="22"/>
        <v>3</v>
      </c>
      <c r="P27" s="57">
        <f t="shared" si="22"/>
        <v>0</v>
      </c>
      <c r="Q27" s="57">
        <f t="shared" si="22"/>
        <v>0</v>
      </c>
      <c r="R27" s="57">
        <f t="shared" si="22"/>
        <v>0</v>
      </c>
      <c r="S27" s="80">
        <f>I27/M50</f>
        <v>0.31980906921240998</v>
      </c>
      <c r="T27" s="80"/>
      <c r="U27" s="62"/>
    </row>
    <row r="28" spans="1:21" ht="19.149999999999999" customHeight="1">
      <c r="A28" s="100" t="s">
        <v>76</v>
      </c>
      <c r="B28" s="105" t="s">
        <v>77</v>
      </c>
      <c r="C28" s="37">
        <v>1</v>
      </c>
      <c r="D28" s="34" t="s">
        <v>78</v>
      </c>
      <c r="E28" s="38" t="s">
        <v>79</v>
      </c>
      <c r="F28" s="37" t="s">
        <v>48</v>
      </c>
      <c r="G28" s="39"/>
      <c r="H28" s="30">
        <f t="shared" ref="H28:H31" si="23">I28/18</f>
        <v>6</v>
      </c>
      <c r="I28" s="55">
        <f t="shared" ref="I28:I39" si="24">J28+K28</f>
        <v>108</v>
      </c>
      <c r="J28" s="28">
        <v>108</v>
      </c>
      <c r="K28" s="28">
        <v>0</v>
      </c>
      <c r="L28" s="39">
        <v>1</v>
      </c>
      <c r="M28" s="58">
        <f t="shared" ref="M28:R28" si="25">IF($L28=M$3,(IF(OR($F28="A",$G28="√"),$I28/M$5,$J28/M$5)),"")</f>
        <v>6.75</v>
      </c>
      <c r="N28" s="58" t="str">
        <f t="shared" si="25"/>
        <v/>
      </c>
      <c r="O28" s="58" t="str">
        <f t="shared" si="25"/>
        <v/>
      </c>
      <c r="P28" s="58" t="str">
        <f t="shared" si="25"/>
        <v/>
      </c>
      <c r="Q28" s="58" t="str">
        <f t="shared" si="25"/>
        <v/>
      </c>
      <c r="R28" s="58" t="str">
        <f t="shared" si="25"/>
        <v/>
      </c>
      <c r="S28" s="28" t="s">
        <v>35</v>
      </c>
      <c r="T28" s="25" t="s">
        <v>130</v>
      </c>
      <c r="U28" s="61" t="s">
        <v>131</v>
      </c>
    </row>
    <row r="29" spans="1:21" ht="19.149999999999999" customHeight="1">
      <c r="A29" s="101"/>
      <c r="B29" s="106"/>
      <c r="C29" s="37">
        <v>2</v>
      </c>
      <c r="D29" s="34" t="s">
        <v>80</v>
      </c>
      <c r="E29" s="38" t="s">
        <v>81</v>
      </c>
      <c r="F29" s="37" t="s">
        <v>33</v>
      </c>
      <c r="G29" s="39"/>
      <c r="H29" s="30">
        <f t="shared" si="23"/>
        <v>3</v>
      </c>
      <c r="I29" s="55">
        <f t="shared" si="24"/>
        <v>54</v>
      </c>
      <c r="J29" s="39">
        <v>54</v>
      </c>
      <c r="K29" s="39">
        <v>0</v>
      </c>
      <c r="L29" s="39">
        <v>2</v>
      </c>
      <c r="M29" s="58" t="str">
        <f t="shared" ref="M29:Q29" si="26">IF($L29=M$3,(IF(OR($F29="A",$G29="√"),$I29/M$5,$J29/M$5)),"")</f>
        <v/>
      </c>
      <c r="N29" s="58">
        <f t="shared" si="26"/>
        <v>3.1764705882352899</v>
      </c>
      <c r="O29" s="58" t="str">
        <f t="shared" si="26"/>
        <v/>
      </c>
      <c r="P29" s="58" t="str">
        <f t="shared" si="26"/>
        <v/>
      </c>
      <c r="Q29" s="58" t="str">
        <f t="shared" si="26"/>
        <v/>
      </c>
      <c r="R29" s="58"/>
      <c r="S29" s="28" t="s">
        <v>35</v>
      </c>
      <c r="T29" s="25" t="s">
        <v>130</v>
      </c>
      <c r="U29" s="61"/>
    </row>
    <row r="30" spans="1:21" ht="19.149999999999999" customHeight="1">
      <c r="A30" s="101"/>
      <c r="B30" s="106"/>
      <c r="C30" s="37">
        <v>3</v>
      </c>
      <c r="D30" s="34" t="s">
        <v>82</v>
      </c>
      <c r="E30" s="38" t="s">
        <v>83</v>
      </c>
      <c r="F30" s="37" t="s">
        <v>33</v>
      </c>
      <c r="G30" s="39" t="s">
        <v>34</v>
      </c>
      <c r="H30" s="30">
        <f t="shared" si="23"/>
        <v>3</v>
      </c>
      <c r="I30" s="55">
        <f t="shared" si="24"/>
        <v>54</v>
      </c>
      <c r="J30" s="28">
        <v>18</v>
      </c>
      <c r="K30" s="28">
        <v>36</v>
      </c>
      <c r="L30" s="39">
        <v>3</v>
      </c>
      <c r="M30" s="58" t="str">
        <f t="shared" ref="M30:R30" si="27">IF($L30=M$3,(IF(OR($F30="A",$G30="√"),$I30/M$5,$J30/M$5)),"")</f>
        <v/>
      </c>
      <c r="N30" s="58" t="str">
        <f t="shared" si="27"/>
        <v/>
      </c>
      <c r="O30" s="58">
        <f t="shared" si="27"/>
        <v>4.5</v>
      </c>
      <c r="P30" s="58" t="str">
        <f t="shared" si="27"/>
        <v/>
      </c>
      <c r="Q30" s="58" t="str">
        <f t="shared" si="27"/>
        <v/>
      </c>
      <c r="R30" s="58" t="str">
        <f t="shared" si="27"/>
        <v/>
      </c>
      <c r="S30" s="28" t="s">
        <v>35</v>
      </c>
      <c r="T30" s="25" t="s">
        <v>130</v>
      </c>
      <c r="U30" s="61"/>
    </row>
    <row r="31" spans="1:21" ht="19.149999999999999" customHeight="1">
      <c r="A31" s="101"/>
      <c r="B31" s="106"/>
      <c r="C31" s="37">
        <v>4</v>
      </c>
      <c r="D31" s="34" t="s">
        <v>84</v>
      </c>
      <c r="E31" s="38" t="s">
        <v>85</v>
      </c>
      <c r="F31" s="37" t="s">
        <v>33</v>
      </c>
      <c r="G31" s="39" t="s">
        <v>34</v>
      </c>
      <c r="H31" s="30">
        <f t="shared" si="23"/>
        <v>2</v>
      </c>
      <c r="I31" s="55">
        <f t="shared" si="24"/>
        <v>36</v>
      </c>
      <c r="J31" s="39">
        <v>18</v>
      </c>
      <c r="K31" s="39">
        <v>18</v>
      </c>
      <c r="L31" s="39">
        <v>3</v>
      </c>
      <c r="M31" s="58" t="str">
        <f t="shared" ref="M31:Q31" si="28">IF($L31=M$3,(IF(OR($F31="A",$G31="√"),$I31/M$5,$J31/M$5)),"")</f>
        <v/>
      </c>
      <c r="N31" s="58" t="str">
        <f t="shared" si="28"/>
        <v/>
      </c>
      <c r="O31" s="58">
        <f t="shared" si="28"/>
        <v>3</v>
      </c>
      <c r="P31" s="58" t="str">
        <f t="shared" si="28"/>
        <v/>
      </c>
      <c r="Q31" s="58" t="str">
        <f t="shared" si="28"/>
        <v/>
      </c>
      <c r="R31" s="58"/>
      <c r="S31" s="63" t="s">
        <v>28</v>
      </c>
      <c r="T31" s="25" t="s">
        <v>130</v>
      </c>
      <c r="U31" s="61"/>
    </row>
    <row r="32" spans="1:21" ht="19.149999999999999" customHeight="1">
      <c r="A32" s="101"/>
      <c r="B32" s="106"/>
      <c r="C32" s="37">
        <v>5</v>
      </c>
      <c r="D32" s="34" t="s">
        <v>86</v>
      </c>
      <c r="E32" s="38" t="s">
        <v>87</v>
      </c>
      <c r="F32" s="37" t="s">
        <v>26</v>
      </c>
      <c r="G32" s="39"/>
      <c r="H32" s="30">
        <v>3</v>
      </c>
      <c r="I32" s="55">
        <f t="shared" si="24"/>
        <v>60</v>
      </c>
      <c r="J32" s="39">
        <v>0</v>
      </c>
      <c r="K32" s="39">
        <v>60</v>
      </c>
      <c r="L32" s="39">
        <v>3</v>
      </c>
      <c r="M32" s="58" t="str">
        <f t="shared" ref="M32:R32" si="29">IF($L32=M$3,(IF(OR($F32="A",$G32="√"),$I32/M$5,$J32/M$5)),"")</f>
        <v/>
      </c>
      <c r="N32" s="58" t="str">
        <f t="shared" si="29"/>
        <v/>
      </c>
      <c r="O32" s="56" t="s">
        <v>121</v>
      </c>
      <c r="P32" s="58" t="str">
        <f t="shared" si="29"/>
        <v/>
      </c>
      <c r="Q32" s="58" t="str">
        <f t="shared" si="29"/>
        <v/>
      </c>
      <c r="R32" s="56" t="str">
        <f t="shared" si="29"/>
        <v/>
      </c>
      <c r="S32" s="28" t="s">
        <v>35</v>
      </c>
      <c r="T32" s="25" t="s">
        <v>130</v>
      </c>
      <c r="U32" s="61"/>
    </row>
    <row r="33" spans="1:21" ht="19.149999999999999" customHeight="1">
      <c r="A33" s="101"/>
      <c r="B33" s="106"/>
      <c r="C33" s="37">
        <v>6</v>
      </c>
      <c r="D33" s="34" t="s">
        <v>88</v>
      </c>
      <c r="E33" s="38" t="s">
        <v>89</v>
      </c>
      <c r="F33" s="37" t="s">
        <v>48</v>
      </c>
      <c r="G33" s="39"/>
      <c r="H33" s="30">
        <f t="shared" ref="H33:H36" si="30">I33/18</f>
        <v>3</v>
      </c>
      <c r="I33" s="55">
        <f t="shared" si="24"/>
        <v>54</v>
      </c>
      <c r="J33" s="28">
        <v>54</v>
      </c>
      <c r="K33" s="28">
        <v>0</v>
      </c>
      <c r="L33" s="39">
        <v>4</v>
      </c>
      <c r="M33" s="58" t="str">
        <f t="shared" ref="M33:R33" si="31">IF($L33=M$3,(IF(OR($F33="A",$G33="√"),$I33/M$5,$J33/M$5)),"")</f>
        <v/>
      </c>
      <c r="N33" s="58" t="str">
        <f t="shared" si="31"/>
        <v/>
      </c>
      <c r="O33" s="58" t="str">
        <f t="shared" si="31"/>
        <v/>
      </c>
      <c r="P33" s="58">
        <f t="shared" si="31"/>
        <v>3.6</v>
      </c>
      <c r="Q33" s="58" t="str">
        <f t="shared" si="31"/>
        <v/>
      </c>
      <c r="R33" s="58" t="str">
        <f t="shared" si="31"/>
        <v/>
      </c>
      <c r="S33" s="28" t="s">
        <v>35</v>
      </c>
      <c r="T33" s="25" t="s">
        <v>130</v>
      </c>
      <c r="U33" s="61"/>
    </row>
    <row r="34" spans="1:21" ht="19.149999999999999" customHeight="1">
      <c r="A34" s="101"/>
      <c r="B34" s="106"/>
      <c r="C34" s="37">
        <v>7</v>
      </c>
      <c r="D34" s="34" t="s">
        <v>90</v>
      </c>
      <c r="E34" s="38" t="s">
        <v>91</v>
      </c>
      <c r="F34" s="37" t="s">
        <v>26</v>
      </c>
      <c r="G34" s="39"/>
      <c r="H34" s="30">
        <v>2</v>
      </c>
      <c r="I34" s="55">
        <f t="shared" si="24"/>
        <v>60</v>
      </c>
      <c r="J34" s="39">
        <v>0</v>
      </c>
      <c r="K34" s="39">
        <v>60</v>
      </c>
      <c r="L34" s="39">
        <v>3</v>
      </c>
      <c r="M34" s="58" t="str">
        <f t="shared" ref="M34:R34" si="32">IF($L34=M$3,(IF(OR($F34="A",$G34="√"),$I34/M$5,$J34/M$5)),"")</f>
        <v/>
      </c>
      <c r="N34" s="58" t="str">
        <f t="shared" si="32"/>
        <v/>
      </c>
      <c r="O34" s="56" t="s">
        <v>121</v>
      </c>
      <c r="P34" s="56" t="str">
        <f t="shared" si="32"/>
        <v/>
      </c>
      <c r="Q34" s="58" t="str">
        <f t="shared" si="32"/>
        <v/>
      </c>
      <c r="R34" s="56" t="str">
        <f t="shared" si="32"/>
        <v/>
      </c>
      <c r="S34" s="28" t="s">
        <v>35</v>
      </c>
      <c r="T34" s="25" t="s">
        <v>130</v>
      </c>
      <c r="U34" s="61" t="s">
        <v>131</v>
      </c>
    </row>
    <row r="35" spans="1:21" ht="19.149999999999999" customHeight="1">
      <c r="A35" s="101"/>
      <c r="B35" s="106"/>
      <c r="C35" s="37">
        <v>8</v>
      </c>
      <c r="D35" s="34" t="s">
        <v>92</v>
      </c>
      <c r="E35" s="40" t="s">
        <v>93</v>
      </c>
      <c r="F35" s="37" t="s">
        <v>33</v>
      </c>
      <c r="G35" s="39" t="s">
        <v>34</v>
      </c>
      <c r="H35" s="30">
        <f t="shared" si="30"/>
        <v>6</v>
      </c>
      <c r="I35" s="55">
        <f t="shared" si="24"/>
        <v>108</v>
      </c>
      <c r="J35" s="39">
        <v>36</v>
      </c>
      <c r="K35" s="39">
        <v>72</v>
      </c>
      <c r="L35" s="39">
        <v>4</v>
      </c>
      <c r="M35" s="58" t="str">
        <f t="shared" ref="M35:Q35" si="33">IF($L35=M$3,(IF(OR($F35="A",$G35="√"),$I35/M$5,$J35/M$5)),"")</f>
        <v/>
      </c>
      <c r="N35" s="58" t="str">
        <f t="shared" si="33"/>
        <v/>
      </c>
      <c r="O35" s="58" t="str">
        <f t="shared" si="33"/>
        <v/>
      </c>
      <c r="P35" s="58">
        <f t="shared" si="33"/>
        <v>7.2</v>
      </c>
      <c r="Q35" s="58" t="str">
        <f t="shared" si="33"/>
        <v/>
      </c>
      <c r="R35" s="58"/>
      <c r="S35" s="28" t="s">
        <v>35</v>
      </c>
      <c r="T35" s="25" t="s">
        <v>130</v>
      </c>
      <c r="U35" s="61" t="s">
        <v>131</v>
      </c>
    </row>
    <row r="36" spans="1:21" ht="19.149999999999999" customHeight="1">
      <c r="A36" s="101"/>
      <c r="B36" s="106"/>
      <c r="C36" s="37">
        <v>9</v>
      </c>
      <c r="D36" s="34" t="s">
        <v>94</v>
      </c>
      <c r="E36" s="38" t="s">
        <v>95</v>
      </c>
      <c r="F36" s="37" t="s">
        <v>33</v>
      </c>
      <c r="G36" s="39" t="s">
        <v>34</v>
      </c>
      <c r="H36" s="30">
        <f t="shared" si="30"/>
        <v>4</v>
      </c>
      <c r="I36" s="55">
        <f t="shared" si="24"/>
        <v>72</v>
      </c>
      <c r="J36" s="28">
        <v>0</v>
      </c>
      <c r="K36" s="28">
        <v>72</v>
      </c>
      <c r="L36" s="39">
        <v>4</v>
      </c>
      <c r="M36" s="58" t="str">
        <f t="shared" ref="M36:R36" si="34">IF($L36=M$3,(IF(OR($F36="A",$G36="√"),$I36/M$5,$J36/M$5)),"")</f>
        <v/>
      </c>
      <c r="N36" s="58" t="str">
        <f t="shared" si="34"/>
        <v/>
      </c>
      <c r="O36" s="58" t="str">
        <f t="shared" si="34"/>
        <v/>
      </c>
      <c r="P36" s="58">
        <f t="shared" si="34"/>
        <v>4.8</v>
      </c>
      <c r="Q36" s="58" t="str">
        <f t="shared" si="34"/>
        <v/>
      </c>
      <c r="R36" s="58" t="str">
        <f t="shared" si="34"/>
        <v/>
      </c>
      <c r="S36" s="28" t="s">
        <v>35</v>
      </c>
      <c r="T36" s="25" t="s">
        <v>130</v>
      </c>
      <c r="U36" s="61" t="s">
        <v>131</v>
      </c>
    </row>
    <row r="37" spans="1:21" ht="15" customHeight="1">
      <c r="A37" s="101"/>
      <c r="B37" s="106"/>
      <c r="C37" s="37">
        <v>10</v>
      </c>
      <c r="D37" s="34" t="s">
        <v>96</v>
      </c>
      <c r="E37" s="38" t="s">
        <v>97</v>
      </c>
      <c r="F37" s="37" t="s">
        <v>26</v>
      </c>
      <c r="G37" s="39"/>
      <c r="H37" s="30">
        <v>4</v>
      </c>
      <c r="I37" s="55">
        <f t="shared" si="24"/>
        <v>72</v>
      </c>
      <c r="J37" s="39">
        <v>0</v>
      </c>
      <c r="K37" s="39">
        <v>72</v>
      </c>
      <c r="L37" s="39">
        <v>4</v>
      </c>
      <c r="M37" s="58" t="str">
        <f t="shared" ref="M37:R37" si="35">IF($L37=M$3,(IF(OR($F37="A",$G37="√"),$I37/M$5,$J37/M$5)),"")</f>
        <v/>
      </c>
      <c r="N37" s="58" t="str">
        <f t="shared" si="35"/>
        <v/>
      </c>
      <c r="O37" s="56"/>
      <c r="P37" s="56" t="s">
        <v>132</v>
      </c>
      <c r="Q37" s="58" t="str">
        <f t="shared" si="35"/>
        <v/>
      </c>
      <c r="R37" s="56" t="str">
        <f t="shared" si="35"/>
        <v/>
      </c>
      <c r="S37" s="28" t="s">
        <v>35</v>
      </c>
      <c r="T37" s="25" t="s">
        <v>130</v>
      </c>
      <c r="U37" s="61" t="s">
        <v>131</v>
      </c>
    </row>
    <row r="38" spans="1:21" ht="12.75" customHeight="1">
      <c r="A38" s="101"/>
      <c r="B38" s="106"/>
      <c r="C38" s="37">
        <v>11</v>
      </c>
      <c r="D38" s="34" t="s">
        <v>98</v>
      </c>
      <c r="E38" s="38" t="s">
        <v>99</v>
      </c>
      <c r="F38" s="37" t="s">
        <v>33</v>
      </c>
      <c r="G38" s="39" t="s">
        <v>34</v>
      </c>
      <c r="H38" s="30">
        <v>6</v>
      </c>
      <c r="I38" s="55">
        <f t="shared" si="24"/>
        <v>108</v>
      </c>
      <c r="J38" s="39">
        <v>18</v>
      </c>
      <c r="K38" s="39">
        <v>90</v>
      </c>
      <c r="L38" s="39">
        <v>5</v>
      </c>
      <c r="M38" s="56" t="str">
        <f t="shared" ref="M38:R38" si="36">IF($L38=M$3,(IF(OR($F38="A",$G38="√"),$I38/M$5,$J38/M$5)),"")</f>
        <v/>
      </c>
      <c r="N38" s="58" t="str">
        <f t="shared" si="36"/>
        <v/>
      </c>
      <c r="O38" s="56" t="str">
        <f t="shared" si="36"/>
        <v/>
      </c>
      <c r="P38" s="56" t="str">
        <f t="shared" si="36"/>
        <v/>
      </c>
      <c r="Q38" s="58">
        <f t="shared" si="36"/>
        <v>9</v>
      </c>
      <c r="R38" s="56" t="str">
        <f t="shared" si="36"/>
        <v/>
      </c>
      <c r="S38" s="28" t="s">
        <v>28</v>
      </c>
      <c r="T38" s="25" t="s">
        <v>130</v>
      </c>
      <c r="U38" s="60"/>
    </row>
    <row r="39" spans="1:21" ht="12.75" customHeight="1">
      <c r="A39" s="101"/>
      <c r="B39" s="106"/>
      <c r="C39" s="37">
        <v>12</v>
      </c>
      <c r="D39" s="34" t="s">
        <v>100</v>
      </c>
      <c r="E39" s="38" t="s">
        <v>101</v>
      </c>
      <c r="F39" s="37" t="s">
        <v>26</v>
      </c>
      <c r="G39" s="39"/>
      <c r="H39" s="30">
        <v>26</v>
      </c>
      <c r="I39" s="55">
        <f t="shared" si="24"/>
        <v>780</v>
      </c>
      <c r="J39" s="39"/>
      <c r="K39" s="39">
        <v>780</v>
      </c>
      <c r="L39" s="59" t="s">
        <v>133</v>
      </c>
      <c r="M39" s="56" t="str">
        <f t="shared" ref="M39:P39" si="37">IF($L39=M$3,(IF(OR($F39="A",$G39="√"),$I39/M$5,$J39/M$5)),"")</f>
        <v/>
      </c>
      <c r="N39" s="58" t="str">
        <f t="shared" si="37"/>
        <v/>
      </c>
      <c r="O39" s="56" t="str">
        <f t="shared" si="37"/>
        <v/>
      </c>
      <c r="P39" s="56" t="str">
        <f t="shared" si="37"/>
        <v/>
      </c>
      <c r="Q39" s="56" t="s">
        <v>134</v>
      </c>
      <c r="R39" s="56" t="s">
        <v>135</v>
      </c>
      <c r="S39" s="63" t="s">
        <v>28</v>
      </c>
      <c r="T39" s="25" t="s">
        <v>130</v>
      </c>
      <c r="U39" s="60"/>
    </row>
    <row r="40" spans="1:21" ht="15" customHeight="1">
      <c r="A40" s="101"/>
      <c r="B40" s="107"/>
      <c r="C40" s="81" t="s">
        <v>67</v>
      </c>
      <c r="D40" s="81"/>
      <c r="E40" s="81"/>
      <c r="F40" s="81"/>
      <c r="G40" s="81"/>
      <c r="H40" s="32">
        <f t="shared" ref="H40:K40" si="38">SUM(H28:H39)</f>
        <v>68</v>
      </c>
      <c r="I40" s="52">
        <f t="shared" si="38"/>
        <v>1566</v>
      </c>
      <c r="J40" s="52">
        <f t="shared" si="38"/>
        <v>306</v>
      </c>
      <c r="K40" s="52">
        <f t="shared" si="38"/>
        <v>1260</v>
      </c>
      <c r="L40" s="53"/>
      <c r="M40" s="57">
        <f t="shared" ref="M40:R40" si="39">SUM(M28:M39)</f>
        <v>6.75</v>
      </c>
      <c r="N40" s="57">
        <f t="shared" si="39"/>
        <v>3.1764705882352899</v>
      </c>
      <c r="O40" s="57">
        <f t="shared" si="39"/>
        <v>7.5</v>
      </c>
      <c r="P40" s="57">
        <f t="shared" si="39"/>
        <v>15.6</v>
      </c>
      <c r="Q40" s="57">
        <f t="shared" si="39"/>
        <v>9</v>
      </c>
      <c r="R40" s="57">
        <f t="shared" si="39"/>
        <v>0</v>
      </c>
      <c r="S40" s="79"/>
      <c r="T40" s="79"/>
      <c r="U40" s="64"/>
    </row>
    <row r="41" spans="1:21" ht="12.75" customHeight="1">
      <c r="A41" s="101"/>
      <c r="B41" s="108" t="s">
        <v>104</v>
      </c>
      <c r="C41" s="39">
        <v>1</v>
      </c>
      <c r="D41" s="42" t="s">
        <v>105</v>
      </c>
      <c r="E41" s="27" t="s">
        <v>106</v>
      </c>
      <c r="F41" s="28" t="s">
        <v>48</v>
      </c>
      <c r="G41" s="39"/>
      <c r="H41" s="43">
        <f t="shared" ref="H41:H44" si="40">I41/18</f>
        <v>2</v>
      </c>
      <c r="I41" s="55">
        <f t="shared" ref="I41:I44" si="41">J41+K41</f>
        <v>36</v>
      </c>
      <c r="J41" s="37">
        <v>36</v>
      </c>
      <c r="K41" s="37"/>
      <c r="L41" s="28">
        <v>1</v>
      </c>
      <c r="M41" s="56">
        <f t="shared" ref="M41:R41" si="42">IF($L41=M$3,(IF(OR($F41="A",$G41="√"),$I41/M$5,$J41/M$5)),"")</f>
        <v>2.25</v>
      </c>
      <c r="N41" s="56" t="str">
        <f t="shared" si="42"/>
        <v/>
      </c>
      <c r="O41" s="56"/>
      <c r="P41" s="56"/>
      <c r="Q41" s="56" t="str">
        <f t="shared" si="42"/>
        <v/>
      </c>
      <c r="R41" s="56" t="str">
        <f t="shared" si="42"/>
        <v/>
      </c>
      <c r="S41" s="28" t="s">
        <v>28</v>
      </c>
      <c r="T41" s="35" t="s">
        <v>130</v>
      </c>
      <c r="U41" s="27"/>
    </row>
    <row r="42" spans="1:21" ht="19.149999999999999" customHeight="1">
      <c r="A42" s="101"/>
      <c r="B42" s="108"/>
      <c r="C42" s="39">
        <v>2</v>
      </c>
      <c r="D42" s="42" t="s">
        <v>107</v>
      </c>
      <c r="E42" s="27" t="s">
        <v>108</v>
      </c>
      <c r="F42" s="28" t="s">
        <v>48</v>
      </c>
      <c r="G42" s="39"/>
      <c r="H42" s="43">
        <f t="shared" si="40"/>
        <v>2</v>
      </c>
      <c r="I42" s="55">
        <f t="shared" si="41"/>
        <v>36</v>
      </c>
      <c r="J42" s="37">
        <v>36</v>
      </c>
      <c r="K42" s="37"/>
      <c r="L42" s="28">
        <v>2</v>
      </c>
      <c r="M42" s="56" t="str">
        <f t="shared" ref="M42:R42" si="43">IF($L42=M$3,(IF(OR($F42="A",$G42="√"),$I42/M$5,$J42/M$5)),"")</f>
        <v/>
      </c>
      <c r="N42" s="56">
        <f t="shared" si="43"/>
        <v>2.1176470588235299</v>
      </c>
      <c r="O42" s="56" t="str">
        <f t="shared" si="43"/>
        <v/>
      </c>
      <c r="P42" s="56" t="str">
        <f t="shared" si="43"/>
        <v/>
      </c>
      <c r="Q42" s="56" t="str">
        <f t="shared" si="43"/>
        <v/>
      </c>
      <c r="R42" s="56" t="str">
        <f t="shared" si="43"/>
        <v/>
      </c>
      <c r="S42" s="28" t="s">
        <v>28</v>
      </c>
      <c r="T42" s="35" t="s">
        <v>130</v>
      </c>
      <c r="U42" s="27"/>
    </row>
    <row r="43" spans="1:21" ht="19.149999999999999" customHeight="1">
      <c r="A43" s="101"/>
      <c r="B43" s="108"/>
      <c r="C43" s="39">
        <v>3</v>
      </c>
      <c r="D43" s="34" t="s">
        <v>109</v>
      </c>
      <c r="E43" s="38" t="s">
        <v>110</v>
      </c>
      <c r="F43" s="28" t="s">
        <v>48</v>
      </c>
      <c r="G43" s="39"/>
      <c r="H43" s="43">
        <f t="shared" si="40"/>
        <v>2</v>
      </c>
      <c r="I43" s="55">
        <f t="shared" si="41"/>
        <v>36</v>
      </c>
      <c r="J43" s="37">
        <v>36</v>
      </c>
      <c r="K43" s="37"/>
      <c r="L43" s="28">
        <v>3</v>
      </c>
      <c r="M43" s="56"/>
      <c r="N43" s="56"/>
      <c r="O43" s="56">
        <v>3</v>
      </c>
      <c r="P43" s="56"/>
      <c r="Q43" s="56"/>
      <c r="R43" s="56"/>
      <c r="S43" s="28" t="s">
        <v>28</v>
      </c>
      <c r="T43" s="35" t="s">
        <v>130</v>
      </c>
      <c r="U43" s="27"/>
    </row>
    <row r="44" spans="1:21" ht="19.149999999999999" customHeight="1">
      <c r="A44" s="101"/>
      <c r="B44" s="108"/>
      <c r="C44" s="39">
        <v>4</v>
      </c>
      <c r="D44" s="34" t="s">
        <v>111</v>
      </c>
      <c r="E44" s="38" t="s">
        <v>112</v>
      </c>
      <c r="F44" s="28" t="s">
        <v>48</v>
      </c>
      <c r="G44" s="39"/>
      <c r="H44" s="43">
        <f t="shared" si="40"/>
        <v>2</v>
      </c>
      <c r="I44" s="55">
        <f t="shared" si="41"/>
        <v>36</v>
      </c>
      <c r="J44" s="37">
        <v>36</v>
      </c>
      <c r="K44" s="37"/>
      <c r="L44" s="28">
        <v>4</v>
      </c>
      <c r="M44" s="56" t="str">
        <f t="shared" ref="M44:R44" si="44">IF($L44=M$3,(IF(OR($F44="A",$G44="√"),$I44/M$5,$J44/M$5)),"")</f>
        <v/>
      </c>
      <c r="N44" s="56" t="str">
        <f t="shared" si="44"/>
        <v/>
      </c>
      <c r="O44" s="56" t="str">
        <f t="shared" si="44"/>
        <v/>
      </c>
      <c r="P44" s="56">
        <f t="shared" si="44"/>
        <v>2.4</v>
      </c>
      <c r="Q44" s="56" t="str">
        <f t="shared" si="44"/>
        <v/>
      </c>
      <c r="R44" s="56" t="str">
        <f t="shared" si="44"/>
        <v/>
      </c>
      <c r="S44" s="28" t="s">
        <v>28</v>
      </c>
      <c r="T44" s="35" t="s">
        <v>130</v>
      </c>
      <c r="U44" s="27"/>
    </row>
    <row r="45" spans="1:21" ht="15.75" customHeight="1">
      <c r="A45" s="101"/>
      <c r="B45" s="108"/>
      <c r="C45" s="81" t="s">
        <v>67</v>
      </c>
      <c r="D45" s="81"/>
      <c r="E45" s="81"/>
      <c r="F45" s="81"/>
      <c r="G45" s="81"/>
      <c r="H45" s="32">
        <f t="shared" ref="H45:K45" si="45">SUM(H41:H44)</f>
        <v>8</v>
      </c>
      <c r="I45" s="52">
        <f t="shared" si="45"/>
        <v>144</v>
      </c>
      <c r="J45" s="52">
        <f t="shared" si="45"/>
        <v>144</v>
      </c>
      <c r="K45" s="52">
        <f t="shared" si="45"/>
        <v>0</v>
      </c>
      <c r="L45" s="53"/>
      <c r="M45" s="57">
        <f t="shared" ref="M45:R45" si="46">SUM(M41:M44)</f>
        <v>2.25</v>
      </c>
      <c r="N45" s="57">
        <f t="shared" si="46"/>
        <v>2.1176470588235299</v>
      </c>
      <c r="O45" s="57">
        <f t="shared" si="46"/>
        <v>3</v>
      </c>
      <c r="P45" s="57">
        <f t="shared" si="46"/>
        <v>2.4</v>
      </c>
      <c r="Q45" s="57">
        <f t="shared" si="46"/>
        <v>0</v>
      </c>
      <c r="R45" s="57">
        <f t="shared" si="46"/>
        <v>0</v>
      </c>
      <c r="S45" s="79"/>
      <c r="T45" s="79"/>
      <c r="U45" s="27"/>
    </row>
    <row r="46" spans="1:21" ht="14.25" customHeight="1">
      <c r="A46" s="102"/>
      <c r="B46" s="78" t="s">
        <v>113</v>
      </c>
      <c r="C46" s="78"/>
      <c r="D46" s="78"/>
      <c r="E46" s="78"/>
      <c r="F46" s="78"/>
      <c r="G46" s="78"/>
      <c r="H46" s="32">
        <f t="shared" ref="H46:R46" si="47">H45+H40</f>
        <v>76</v>
      </c>
      <c r="I46" s="52">
        <f t="shared" si="47"/>
        <v>1710</v>
      </c>
      <c r="J46" s="52">
        <f t="shared" si="47"/>
        <v>450</v>
      </c>
      <c r="K46" s="52">
        <f t="shared" si="47"/>
        <v>1260</v>
      </c>
      <c r="L46" s="52">
        <f t="shared" si="47"/>
        <v>0</v>
      </c>
      <c r="M46" s="57">
        <f t="shared" si="47"/>
        <v>9</v>
      </c>
      <c r="N46" s="57">
        <f t="shared" si="47"/>
        <v>5.2941176470588198</v>
      </c>
      <c r="O46" s="57">
        <f t="shared" si="47"/>
        <v>10.5</v>
      </c>
      <c r="P46" s="57">
        <f t="shared" si="47"/>
        <v>18</v>
      </c>
      <c r="Q46" s="57">
        <f t="shared" si="47"/>
        <v>9</v>
      </c>
      <c r="R46" s="57">
        <f t="shared" si="47"/>
        <v>0</v>
      </c>
      <c r="S46" s="80">
        <f>I46/M50</f>
        <v>0.68019093078758996</v>
      </c>
      <c r="T46" s="80"/>
      <c r="U46" s="65"/>
    </row>
    <row r="47" spans="1:21" ht="13.5" customHeight="1">
      <c r="A47" s="82" t="s">
        <v>35</v>
      </c>
      <c r="B47" s="83"/>
      <c r="C47" s="83"/>
      <c r="D47" s="83"/>
      <c r="E47" s="83"/>
      <c r="F47" s="83"/>
      <c r="G47" s="83"/>
      <c r="H47" s="84"/>
      <c r="I47" s="83"/>
      <c r="J47" s="83"/>
      <c r="K47" s="83"/>
      <c r="L47" s="83"/>
      <c r="M47" s="39" t="s">
        <v>121</v>
      </c>
      <c r="N47" s="39" t="s">
        <v>121</v>
      </c>
      <c r="O47" s="39" t="s">
        <v>121</v>
      </c>
      <c r="P47" s="39" t="s">
        <v>121</v>
      </c>
      <c r="Q47" s="39" t="s">
        <v>121</v>
      </c>
      <c r="R47" s="39"/>
      <c r="S47" s="60"/>
      <c r="T47" s="60"/>
      <c r="U47" s="60"/>
    </row>
    <row r="48" spans="1:21" ht="11.25" customHeight="1">
      <c r="A48" s="82" t="s">
        <v>114</v>
      </c>
      <c r="B48" s="83"/>
      <c r="C48" s="83"/>
      <c r="D48" s="83"/>
      <c r="E48" s="83"/>
      <c r="F48" s="83"/>
      <c r="G48" s="83"/>
      <c r="H48" s="84"/>
      <c r="I48" s="83"/>
      <c r="J48" s="83"/>
      <c r="K48" s="83"/>
      <c r="L48" s="83"/>
      <c r="M48" s="39"/>
      <c r="N48" s="39"/>
      <c r="O48" s="39"/>
      <c r="P48" s="39"/>
      <c r="Q48" s="39"/>
      <c r="R48" s="39" t="s">
        <v>128</v>
      </c>
      <c r="S48" s="60"/>
      <c r="T48" s="60"/>
      <c r="U48" s="60"/>
    </row>
    <row r="49" spans="1:21" ht="14.25" customHeight="1">
      <c r="A49" s="85" t="s">
        <v>115</v>
      </c>
      <c r="B49" s="86"/>
      <c r="C49" s="86"/>
      <c r="D49" s="86"/>
      <c r="E49" s="86"/>
      <c r="F49" s="86"/>
      <c r="G49" s="86"/>
      <c r="H49" s="87"/>
      <c r="I49" s="86"/>
      <c r="J49" s="86"/>
      <c r="K49" s="86"/>
      <c r="L49" s="86"/>
      <c r="M49" s="54">
        <f t="shared" ref="M49:Q49" si="48">M46+M27</f>
        <v>23.625</v>
      </c>
      <c r="N49" s="54">
        <f t="shared" si="48"/>
        <v>19.0588235294118</v>
      </c>
      <c r="O49" s="54">
        <f t="shared" si="48"/>
        <v>13.5</v>
      </c>
      <c r="P49" s="54">
        <f t="shared" si="48"/>
        <v>18</v>
      </c>
      <c r="Q49" s="54">
        <f t="shared" si="48"/>
        <v>9</v>
      </c>
      <c r="R49" s="54"/>
      <c r="S49" s="62"/>
      <c r="T49" s="62"/>
      <c r="U49" s="62"/>
    </row>
    <row r="50" spans="1:21" ht="14.25" customHeight="1">
      <c r="A50" s="85" t="s">
        <v>116</v>
      </c>
      <c r="B50" s="86"/>
      <c r="C50" s="86"/>
      <c r="D50" s="86"/>
      <c r="E50" s="86"/>
      <c r="F50" s="86"/>
      <c r="G50" s="86"/>
      <c r="H50" s="88">
        <f>H46+H27</f>
        <v>118</v>
      </c>
      <c r="I50" s="89"/>
      <c r="J50" s="89"/>
      <c r="K50" s="89"/>
      <c r="L50" s="89"/>
      <c r="M50" s="90">
        <f>I46+I27</f>
        <v>2514</v>
      </c>
      <c r="N50" s="90"/>
      <c r="O50" s="90"/>
      <c r="P50" s="90"/>
      <c r="Q50" s="91" t="s">
        <v>136</v>
      </c>
      <c r="R50" s="91"/>
      <c r="S50" s="91"/>
      <c r="T50" s="91"/>
      <c r="U50" s="66"/>
    </row>
    <row r="51" spans="1:21" ht="12" customHeight="1">
      <c r="A51" s="85" t="s">
        <v>117</v>
      </c>
      <c r="B51" s="86"/>
      <c r="C51" s="86"/>
      <c r="D51" s="86"/>
      <c r="E51" s="86"/>
      <c r="F51" s="86"/>
      <c r="G51" s="86"/>
      <c r="H51" s="88">
        <f>H45+H26</f>
        <v>16</v>
      </c>
      <c r="I51" s="89"/>
      <c r="J51" s="89"/>
      <c r="K51" s="89"/>
      <c r="L51" s="89"/>
      <c r="M51" s="90">
        <f>I45+I26</f>
        <v>288</v>
      </c>
      <c r="N51" s="90"/>
      <c r="O51" s="90"/>
      <c r="P51" s="90"/>
      <c r="Q51" s="91">
        <f>M51/M50</f>
        <v>0.114558472553699</v>
      </c>
      <c r="R51" s="91"/>
      <c r="S51" s="91"/>
      <c r="T51" s="91"/>
      <c r="U51" s="66"/>
    </row>
    <row r="52" spans="1:21" ht="14.25" customHeight="1">
      <c r="A52" s="92" t="s">
        <v>118</v>
      </c>
      <c r="B52" s="93"/>
      <c r="C52" s="93"/>
      <c r="D52" s="93"/>
      <c r="E52" s="93"/>
      <c r="F52" s="93"/>
      <c r="G52" s="93"/>
      <c r="H52" s="94" t="s">
        <v>136</v>
      </c>
      <c r="I52" s="95"/>
      <c r="J52" s="95"/>
      <c r="K52" s="95"/>
      <c r="L52" s="95"/>
      <c r="M52" s="96">
        <f>K46+K27</f>
        <v>1480</v>
      </c>
      <c r="N52" s="96"/>
      <c r="O52" s="96"/>
      <c r="P52" s="96"/>
      <c r="Q52" s="97">
        <f>M52/M50</f>
        <v>0.588703261734288</v>
      </c>
      <c r="R52" s="97"/>
      <c r="S52" s="97"/>
      <c r="T52" s="97"/>
      <c r="U52" s="66"/>
    </row>
  </sheetData>
  <mergeCells count="51">
    <mergeCell ref="S2:S5"/>
    <mergeCell ref="T2:T5"/>
    <mergeCell ref="U2:U5"/>
    <mergeCell ref="A2:B5"/>
    <mergeCell ref="A52:G52"/>
    <mergeCell ref="H52:L52"/>
    <mergeCell ref="M52:P52"/>
    <mergeCell ref="Q52:T52"/>
    <mergeCell ref="A6:A27"/>
    <mergeCell ref="A28:A46"/>
    <mergeCell ref="B6:B21"/>
    <mergeCell ref="B22:B26"/>
    <mergeCell ref="B28:B40"/>
    <mergeCell ref="B41:B45"/>
    <mergeCell ref="Q50:T50"/>
    <mergeCell ref="A51:G51"/>
    <mergeCell ref="H51:L51"/>
    <mergeCell ref="M51:P51"/>
    <mergeCell ref="Q51:T51"/>
    <mergeCell ref="A48:L48"/>
    <mergeCell ref="A49:L49"/>
    <mergeCell ref="A50:G50"/>
    <mergeCell ref="H50:L50"/>
    <mergeCell ref="M50:P50"/>
    <mergeCell ref="C45:G45"/>
    <mergeCell ref="S45:T45"/>
    <mergeCell ref="B46:G46"/>
    <mergeCell ref="S46:T46"/>
    <mergeCell ref="A47:L47"/>
    <mergeCell ref="C26:G26"/>
    <mergeCell ref="S26:T26"/>
    <mergeCell ref="B27:G27"/>
    <mergeCell ref="S27:T27"/>
    <mergeCell ref="C40:G40"/>
    <mergeCell ref="S40:T40"/>
    <mergeCell ref="A1:U1"/>
    <mergeCell ref="F2:G2"/>
    <mergeCell ref="I2:K2"/>
    <mergeCell ref="M2:R2"/>
    <mergeCell ref="C21:G21"/>
    <mergeCell ref="S21:T21"/>
    <mergeCell ref="C2:C5"/>
    <mergeCell ref="D2:D5"/>
    <mergeCell ref="E2:E5"/>
    <mergeCell ref="F3:F5"/>
    <mergeCell ref="G3:G5"/>
    <mergeCell ref="H2:H5"/>
    <mergeCell ref="I3:I5"/>
    <mergeCell ref="J3:J5"/>
    <mergeCell ref="K3:K5"/>
    <mergeCell ref="L2:L5"/>
  </mergeCells>
  <phoneticPr fontId="3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A3" sqref="A3:G3"/>
    </sheetView>
  </sheetViews>
  <sheetFormatPr defaultColWidth="9" defaultRowHeight="13.5"/>
  <cols>
    <col min="1" max="1" width="20.5" style="12" customWidth="1"/>
    <col min="2" max="2" width="16.875" style="12" customWidth="1"/>
    <col min="3" max="3" width="19.5" style="12" customWidth="1"/>
    <col min="4" max="4" width="17.625" style="12" customWidth="1"/>
    <col min="5" max="5" width="19.625" style="12" customWidth="1"/>
    <col min="6" max="6" width="24.25" style="12" customWidth="1"/>
    <col min="7" max="7" width="21.875" style="12" customWidth="1"/>
  </cols>
  <sheetData>
    <row r="1" spans="1:7" ht="27">
      <c r="A1" s="117" t="s">
        <v>137</v>
      </c>
      <c r="B1" s="118"/>
      <c r="C1" s="118"/>
      <c r="D1" s="118"/>
      <c r="E1" s="118"/>
      <c r="F1" s="118"/>
      <c r="G1" s="118"/>
    </row>
    <row r="2" spans="1:7" ht="22.5">
      <c r="A2" s="119" t="s">
        <v>138</v>
      </c>
      <c r="B2" s="120"/>
      <c r="C2" s="120"/>
      <c r="D2" s="120"/>
      <c r="E2" s="120"/>
      <c r="F2" s="120"/>
      <c r="G2" s="120"/>
    </row>
    <row r="3" spans="1:7" ht="201" customHeight="1">
      <c r="A3" s="121" t="s">
        <v>139</v>
      </c>
      <c r="B3" s="122"/>
      <c r="C3" s="122"/>
      <c r="D3" s="122"/>
      <c r="E3" s="122"/>
      <c r="F3" s="122"/>
      <c r="G3" s="123"/>
    </row>
    <row r="4" spans="1:7">
      <c r="A4" s="3" t="s">
        <v>140</v>
      </c>
      <c r="B4" s="3" t="s">
        <v>141</v>
      </c>
      <c r="C4" s="3" t="s">
        <v>142</v>
      </c>
      <c r="D4" s="3" t="s">
        <v>143</v>
      </c>
      <c r="E4" s="3" t="s">
        <v>144</v>
      </c>
      <c r="F4" s="3" t="s">
        <v>145</v>
      </c>
      <c r="G4" s="3" t="s">
        <v>146</v>
      </c>
    </row>
    <row r="5" spans="1:7" ht="40.5">
      <c r="A5" s="4" t="s">
        <v>147</v>
      </c>
      <c r="B5" s="4" t="s">
        <v>147</v>
      </c>
      <c r="C5" s="4" t="s">
        <v>147</v>
      </c>
      <c r="D5" s="4" t="s">
        <v>147</v>
      </c>
      <c r="E5" s="4" t="s">
        <v>147</v>
      </c>
      <c r="F5" s="4" t="s">
        <v>148</v>
      </c>
      <c r="G5" s="4" t="s">
        <v>148</v>
      </c>
    </row>
    <row r="6" spans="1:7">
      <c r="A6" s="3" t="s">
        <v>149</v>
      </c>
      <c r="B6" s="3" t="s">
        <v>150</v>
      </c>
      <c r="C6" s="3" t="s">
        <v>151</v>
      </c>
      <c r="D6" s="3" t="s">
        <v>152</v>
      </c>
      <c r="E6" s="3" t="s">
        <v>153</v>
      </c>
      <c r="F6" s="3" t="s">
        <v>154</v>
      </c>
      <c r="G6" s="3" t="s">
        <v>155</v>
      </c>
    </row>
    <row r="7" spans="1:7" ht="40.5">
      <c r="A7" s="4" t="s">
        <v>147</v>
      </c>
      <c r="B7" s="4" t="s">
        <v>147</v>
      </c>
      <c r="C7" s="4" t="s">
        <v>147</v>
      </c>
      <c r="D7" s="4" t="s">
        <v>147</v>
      </c>
      <c r="E7" s="4" t="s">
        <v>147</v>
      </c>
      <c r="F7" s="4" t="s">
        <v>148</v>
      </c>
      <c r="G7" s="4" t="s">
        <v>148</v>
      </c>
    </row>
    <row r="8" spans="1:7">
      <c r="A8" s="3" t="s">
        <v>156</v>
      </c>
      <c r="B8" s="3" t="s">
        <v>157</v>
      </c>
      <c r="C8" s="3" t="s">
        <v>158</v>
      </c>
      <c r="D8" s="3" t="s">
        <v>159</v>
      </c>
      <c r="E8" s="5" t="s">
        <v>160</v>
      </c>
      <c r="F8" s="3" t="s">
        <v>161</v>
      </c>
      <c r="G8" s="3" t="s">
        <v>162</v>
      </c>
    </row>
    <row r="9" spans="1:7">
      <c r="A9" s="4" t="s">
        <v>163</v>
      </c>
      <c r="B9" s="4" t="s">
        <v>163</v>
      </c>
      <c r="C9" s="4" t="s">
        <v>163</v>
      </c>
      <c r="D9" s="4" t="s">
        <v>163</v>
      </c>
      <c r="E9" s="4" t="s">
        <v>163</v>
      </c>
      <c r="F9" s="4" t="s">
        <v>163</v>
      </c>
      <c r="G9" s="4" t="s">
        <v>163</v>
      </c>
    </row>
    <row r="10" spans="1:7">
      <c r="A10" s="22" t="s">
        <v>164</v>
      </c>
      <c r="B10" s="22" t="s">
        <v>165</v>
      </c>
      <c r="C10" s="22" t="s">
        <v>166</v>
      </c>
      <c r="D10" s="22" t="s">
        <v>167</v>
      </c>
      <c r="E10" s="22" t="s">
        <v>168</v>
      </c>
      <c r="F10" s="22" t="s">
        <v>169</v>
      </c>
      <c r="G10" s="22" t="s">
        <v>170</v>
      </c>
    </row>
    <row r="11" spans="1:7" ht="40.5">
      <c r="A11" s="4" t="s">
        <v>147</v>
      </c>
      <c r="B11" s="4" t="s">
        <v>147</v>
      </c>
      <c r="C11" s="4" t="s">
        <v>147</v>
      </c>
      <c r="D11" s="4" t="s">
        <v>147</v>
      </c>
      <c r="E11" s="4" t="s">
        <v>147</v>
      </c>
      <c r="F11" s="4" t="s">
        <v>148</v>
      </c>
      <c r="G11" s="4" t="s">
        <v>148</v>
      </c>
    </row>
    <row r="12" spans="1:7">
      <c r="A12" s="3" t="s">
        <v>171</v>
      </c>
      <c r="B12" s="3" t="s">
        <v>172</v>
      </c>
      <c r="C12" s="3" t="s">
        <v>173</v>
      </c>
      <c r="D12" s="11" t="s">
        <v>174</v>
      </c>
      <c r="E12" s="11" t="s">
        <v>175</v>
      </c>
      <c r="F12" s="11" t="s">
        <v>176</v>
      </c>
      <c r="G12" s="11" t="s">
        <v>177</v>
      </c>
    </row>
    <row r="13" spans="1:7" ht="27">
      <c r="A13" s="4" t="s">
        <v>163</v>
      </c>
      <c r="B13" s="4" t="s">
        <v>163</v>
      </c>
      <c r="C13" s="4" t="s">
        <v>163</v>
      </c>
      <c r="D13" s="13" t="s">
        <v>178</v>
      </c>
      <c r="E13" s="13" t="s">
        <v>178</v>
      </c>
      <c r="F13" s="13" t="s">
        <v>178</v>
      </c>
      <c r="G13" s="13" t="s">
        <v>178</v>
      </c>
    </row>
    <row r="14" spans="1:7">
      <c r="A14" s="11" t="s">
        <v>179</v>
      </c>
      <c r="B14" s="11" t="s">
        <v>180</v>
      </c>
      <c r="C14" s="11" t="s">
        <v>181</v>
      </c>
      <c r="D14" s="3" t="s">
        <v>182</v>
      </c>
      <c r="E14" s="3" t="s">
        <v>183</v>
      </c>
      <c r="F14" s="3" t="s">
        <v>184</v>
      </c>
      <c r="G14" s="3" t="s">
        <v>185</v>
      </c>
    </row>
    <row r="15" spans="1:7" ht="40.5">
      <c r="A15" s="13" t="s">
        <v>178</v>
      </c>
      <c r="B15" s="13" t="s">
        <v>178</v>
      </c>
      <c r="C15" s="13" t="s">
        <v>178</v>
      </c>
      <c r="D15" s="4" t="s">
        <v>147</v>
      </c>
      <c r="E15" s="4" t="s">
        <v>147</v>
      </c>
      <c r="F15" s="4" t="s">
        <v>148</v>
      </c>
      <c r="G15" s="4" t="s">
        <v>186</v>
      </c>
    </row>
    <row r="16" spans="1:7">
      <c r="A16" s="3" t="s">
        <v>187</v>
      </c>
      <c r="B16" s="3" t="s">
        <v>188</v>
      </c>
      <c r="C16" s="3" t="s">
        <v>189</v>
      </c>
      <c r="D16" s="3" t="s">
        <v>190</v>
      </c>
      <c r="E16" s="3" t="s">
        <v>191</v>
      </c>
      <c r="F16" s="3" t="s">
        <v>192</v>
      </c>
      <c r="G16" s="3" t="s">
        <v>193</v>
      </c>
    </row>
    <row r="17" spans="1:7" ht="27">
      <c r="A17" s="4" t="s">
        <v>147</v>
      </c>
      <c r="B17" s="4" t="s">
        <v>147</v>
      </c>
      <c r="C17" s="4" t="s">
        <v>147</v>
      </c>
      <c r="D17" s="4" t="s">
        <v>186</v>
      </c>
      <c r="E17" s="4" t="s">
        <v>186</v>
      </c>
      <c r="F17" s="4" t="s">
        <v>186</v>
      </c>
      <c r="G17" s="4" t="s">
        <v>186</v>
      </c>
    </row>
    <row r="18" spans="1:7">
      <c r="A18" s="3" t="s">
        <v>194</v>
      </c>
      <c r="B18" s="3" t="s">
        <v>195</v>
      </c>
      <c r="C18" s="3" t="s">
        <v>196</v>
      </c>
      <c r="D18" s="3" t="s">
        <v>197</v>
      </c>
      <c r="E18" s="5" t="s">
        <v>198</v>
      </c>
      <c r="F18" s="3" t="s">
        <v>199</v>
      </c>
      <c r="G18" s="3" t="s">
        <v>200</v>
      </c>
    </row>
    <row r="19" spans="1:7" ht="40.5">
      <c r="A19" s="4" t="s">
        <v>201</v>
      </c>
      <c r="B19" s="4" t="s">
        <v>201</v>
      </c>
      <c r="C19" s="4" t="s">
        <v>201</v>
      </c>
      <c r="D19" s="4" t="s">
        <v>201</v>
      </c>
      <c r="E19" s="4" t="s">
        <v>201</v>
      </c>
      <c r="F19" s="4" t="s">
        <v>202</v>
      </c>
      <c r="G19" s="4" t="s">
        <v>186</v>
      </c>
    </row>
    <row r="20" spans="1:7">
      <c r="A20" s="3" t="s">
        <v>203</v>
      </c>
      <c r="B20" s="3" t="s">
        <v>204</v>
      </c>
      <c r="C20" s="3" t="s">
        <v>205</v>
      </c>
      <c r="D20" s="3" t="s">
        <v>206</v>
      </c>
      <c r="E20" s="3" t="s">
        <v>207</v>
      </c>
      <c r="F20" s="3" t="s">
        <v>208</v>
      </c>
      <c r="G20" s="3" t="s">
        <v>209</v>
      </c>
    </row>
    <row r="21" spans="1:7" ht="40.5">
      <c r="A21" s="4" t="s">
        <v>201</v>
      </c>
      <c r="B21" s="4" t="s">
        <v>201</v>
      </c>
      <c r="C21" s="4" t="s">
        <v>201</v>
      </c>
      <c r="D21" s="4" t="s">
        <v>201</v>
      </c>
      <c r="E21" s="4" t="s">
        <v>201</v>
      </c>
      <c r="F21" s="4" t="s">
        <v>202</v>
      </c>
      <c r="G21" s="4" t="s">
        <v>186</v>
      </c>
    </row>
    <row r="22" spans="1:7">
      <c r="A22" s="3" t="s">
        <v>210</v>
      </c>
      <c r="B22" s="3" t="s">
        <v>211</v>
      </c>
      <c r="C22" s="3" t="s">
        <v>212</v>
      </c>
      <c r="D22" s="3" t="s">
        <v>213</v>
      </c>
      <c r="E22" s="3" t="s">
        <v>214</v>
      </c>
      <c r="F22" s="3" t="s">
        <v>215</v>
      </c>
      <c r="G22" s="3" t="s">
        <v>216</v>
      </c>
    </row>
    <row r="23" spans="1:7" ht="40.5">
      <c r="A23" s="4" t="s">
        <v>201</v>
      </c>
      <c r="B23" s="4" t="s">
        <v>201</v>
      </c>
      <c r="C23" s="4" t="s">
        <v>201</v>
      </c>
      <c r="D23" s="4" t="s">
        <v>201</v>
      </c>
      <c r="E23" s="4" t="s">
        <v>201</v>
      </c>
      <c r="F23" s="4" t="s">
        <v>202</v>
      </c>
      <c r="G23" s="4" t="s">
        <v>186</v>
      </c>
    </row>
    <row r="24" spans="1:7">
      <c r="A24" s="3" t="s">
        <v>217</v>
      </c>
      <c r="B24" s="3" t="s">
        <v>218</v>
      </c>
      <c r="C24" s="3" t="s">
        <v>219</v>
      </c>
      <c r="D24" s="3" t="s">
        <v>220</v>
      </c>
      <c r="E24" s="3" t="s">
        <v>221</v>
      </c>
      <c r="F24" s="3" t="s">
        <v>222</v>
      </c>
      <c r="G24" s="3" t="s">
        <v>223</v>
      </c>
    </row>
    <row r="25" spans="1:7" ht="40.5">
      <c r="A25" s="4" t="s">
        <v>201</v>
      </c>
      <c r="B25" s="4" t="s">
        <v>201</v>
      </c>
      <c r="C25" s="4" t="s">
        <v>201</v>
      </c>
      <c r="D25" s="4" t="s">
        <v>201</v>
      </c>
      <c r="E25" s="4" t="s">
        <v>201</v>
      </c>
      <c r="F25" s="4" t="s">
        <v>202</v>
      </c>
      <c r="G25" s="4" t="s">
        <v>186</v>
      </c>
    </row>
    <row r="26" spans="1:7">
      <c r="A26" s="3" t="s">
        <v>224</v>
      </c>
      <c r="B26" s="3" t="s">
        <v>225</v>
      </c>
      <c r="C26" s="3" t="s">
        <v>226</v>
      </c>
      <c r="D26" s="3" t="s">
        <v>227</v>
      </c>
      <c r="E26" s="3" t="s">
        <v>228</v>
      </c>
      <c r="F26" s="3" t="s">
        <v>229</v>
      </c>
      <c r="G26" s="3" t="s">
        <v>230</v>
      </c>
    </row>
    <row r="27" spans="1:7" ht="27">
      <c r="A27" s="4" t="s">
        <v>201</v>
      </c>
      <c r="B27" s="4" t="s">
        <v>201</v>
      </c>
      <c r="C27" s="4" t="s">
        <v>201</v>
      </c>
      <c r="D27" s="4" t="s">
        <v>186</v>
      </c>
      <c r="E27" s="4" t="s">
        <v>186</v>
      </c>
      <c r="F27" s="4" t="s">
        <v>186</v>
      </c>
      <c r="G27" s="4" t="s">
        <v>186</v>
      </c>
    </row>
    <row r="28" spans="1:7">
      <c r="A28" s="3" t="s">
        <v>231</v>
      </c>
      <c r="B28" s="3" t="s">
        <v>232</v>
      </c>
      <c r="C28" s="3" t="s">
        <v>233</v>
      </c>
      <c r="D28" s="3" t="s">
        <v>234</v>
      </c>
      <c r="E28" s="3" t="s">
        <v>235</v>
      </c>
      <c r="F28" s="3" t="s">
        <v>236</v>
      </c>
      <c r="G28" s="3" t="s">
        <v>237</v>
      </c>
    </row>
    <row r="29" spans="1:7" ht="40.5">
      <c r="A29" s="4" t="s">
        <v>238</v>
      </c>
      <c r="B29" s="4"/>
      <c r="C29" s="4" t="s">
        <v>238</v>
      </c>
      <c r="D29" s="4"/>
      <c r="E29" s="4" t="s">
        <v>238</v>
      </c>
      <c r="F29" s="4" t="s">
        <v>239</v>
      </c>
      <c r="G29" s="4"/>
    </row>
    <row r="30" spans="1:7">
      <c r="A30" s="3" t="s">
        <v>240</v>
      </c>
      <c r="B30" s="3" t="s">
        <v>241</v>
      </c>
      <c r="C30" s="3" t="s">
        <v>242</v>
      </c>
      <c r="D30" s="3" t="s">
        <v>243</v>
      </c>
      <c r="E30" s="3" t="s">
        <v>244</v>
      </c>
      <c r="F30" s="3" t="s">
        <v>245</v>
      </c>
      <c r="G30" s="3" t="s">
        <v>246</v>
      </c>
    </row>
    <row r="31" spans="1:7" ht="40.5">
      <c r="A31" s="4" t="s">
        <v>238</v>
      </c>
      <c r="B31" s="4"/>
      <c r="C31" s="4" t="s">
        <v>238</v>
      </c>
      <c r="D31" s="4"/>
      <c r="E31" s="4" t="s">
        <v>238</v>
      </c>
      <c r="F31" s="4" t="s">
        <v>239</v>
      </c>
      <c r="G31" s="4"/>
    </row>
    <row r="32" spans="1:7">
      <c r="A32" s="3" t="s">
        <v>247</v>
      </c>
      <c r="B32" s="3" t="s">
        <v>248</v>
      </c>
      <c r="C32" s="3" t="s">
        <v>249</v>
      </c>
      <c r="D32" s="3" t="s">
        <v>250</v>
      </c>
      <c r="E32" s="3" t="s">
        <v>251</v>
      </c>
      <c r="F32" s="3" t="s">
        <v>252</v>
      </c>
      <c r="G32" s="3" t="s">
        <v>253</v>
      </c>
    </row>
    <row r="33" spans="1:7" ht="40.5">
      <c r="A33" s="4" t="s">
        <v>238</v>
      </c>
      <c r="B33" s="4"/>
      <c r="C33" s="4" t="s">
        <v>238</v>
      </c>
      <c r="D33" s="4"/>
      <c r="E33" s="4" t="s">
        <v>238</v>
      </c>
      <c r="F33" s="4" t="s">
        <v>239</v>
      </c>
      <c r="G33" s="4" t="s">
        <v>163</v>
      </c>
    </row>
    <row r="34" spans="1:7">
      <c r="A34" s="3" t="s">
        <v>254</v>
      </c>
      <c r="B34" s="3" t="s">
        <v>255</v>
      </c>
      <c r="C34" s="3" t="s">
        <v>256</v>
      </c>
      <c r="D34" s="3" t="s">
        <v>257</v>
      </c>
      <c r="E34" s="3" t="s">
        <v>258</v>
      </c>
      <c r="F34" s="3" t="s">
        <v>259</v>
      </c>
      <c r="G34" s="3" t="s">
        <v>260</v>
      </c>
    </row>
    <row r="35" spans="1:7" ht="40.5">
      <c r="A35" s="6" t="s">
        <v>163</v>
      </c>
      <c r="B35" s="4" t="s">
        <v>163</v>
      </c>
      <c r="C35" s="4" t="s">
        <v>238</v>
      </c>
      <c r="D35" s="4"/>
      <c r="E35" s="4" t="s">
        <v>238</v>
      </c>
      <c r="F35" s="4" t="s">
        <v>239</v>
      </c>
      <c r="G35" s="4"/>
    </row>
    <row r="36" spans="1:7">
      <c r="A36" s="3" t="s">
        <v>261</v>
      </c>
      <c r="B36" s="3" t="s">
        <v>262</v>
      </c>
      <c r="C36" s="3" t="s">
        <v>263</v>
      </c>
      <c r="D36" s="3" t="s">
        <v>264</v>
      </c>
      <c r="E36" s="5" t="s">
        <v>265</v>
      </c>
      <c r="F36" s="3" t="s">
        <v>266</v>
      </c>
      <c r="G36" s="3" t="s">
        <v>267</v>
      </c>
    </row>
    <row r="37" spans="1:7" ht="27">
      <c r="A37" s="4" t="s">
        <v>238</v>
      </c>
      <c r="B37" s="4"/>
      <c r="C37" s="4" t="s">
        <v>238</v>
      </c>
      <c r="D37" s="4"/>
      <c r="E37" s="4" t="s">
        <v>238</v>
      </c>
      <c r="G37" s="4"/>
    </row>
    <row r="38" spans="1:7">
      <c r="A38" s="3" t="s">
        <v>268</v>
      </c>
      <c r="B38" s="3" t="s">
        <v>269</v>
      </c>
      <c r="C38" s="3" t="s">
        <v>270</v>
      </c>
      <c r="D38" s="3" t="s">
        <v>271</v>
      </c>
      <c r="E38" s="3" t="s">
        <v>272</v>
      </c>
      <c r="F38" s="3" t="s">
        <v>273</v>
      </c>
      <c r="G38" s="3" t="s">
        <v>274</v>
      </c>
    </row>
    <row r="39" spans="1:7" ht="40.5">
      <c r="A39" s="4" t="s">
        <v>275</v>
      </c>
      <c r="B39" s="4"/>
      <c r="C39" s="4" t="s">
        <v>275</v>
      </c>
      <c r="D39" s="4"/>
      <c r="E39" s="4" t="s">
        <v>275</v>
      </c>
      <c r="F39" s="4" t="s">
        <v>276</v>
      </c>
      <c r="G39" s="4"/>
    </row>
    <row r="40" spans="1:7">
      <c r="A40" s="3" t="s">
        <v>277</v>
      </c>
      <c r="B40" s="3" t="s">
        <v>278</v>
      </c>
      <c r="C40" s="3" t="s">
        <v>279</v>
      </c>
      <c r="D40" s="3" t="s">
        <v>280</v>
      </c>
      <c r="E40" s="3" t="s">
        <v>281</v>
      </c>
      <c r="F40" s="3" t="s">
        <v>282</v>
      </c>
      <c r="G40" s="3" t="s">
        <v>283</v>
      </c>
    </row>
    <row r="41" spans="1:7" ht="40.5">
      <c r="A41" s="4" t="s">
        <v>275</v>
      </c>
      <c r="B41" s="4"/>
      <c r="C41" s="4" t="s">
        <v>275</v>
      </c>
      <c r="D41" s="4"/>
      <c r="E41" s="4" t="s">
        <v>275</v>
      </c>
      <c r="F41" s="4" t="s">
        <v>276</v>
      </c>
      <c r="G41" s="4"/>
    </row>
    <row r="42" spans="1:7">
      <c r="A42" s="3" t="s">
        <v>284</v>
      </c>
      <c r="B42" s="3" t="s">
        <v>285</v>
      </c>
      <c r="C42" s="3" t="s">
        <v>286</v>
      </c>
      <c r="D42" s="3" t="s">
        <v>287</v>
      </c>
      <c r="E42" s="3" t="s">
        <v>288</v>
      </c>
      <c r="F42" s="3" t="s">
        <v>289</v>
      </c>
      <c r="G42" s="3" t="s">
        <v>290</v>
      </c>
    </row>
    <row r="43" spans="1:7" ht="40.5">
      <c r="A43" s="4" t="s">
        <v>275</v>
      </c>
      <c r="B43" s="4"/>
      <c r="C43" s="4" t="s">
        <v>275</v>
      </c>
      <c r="D43" s="4"/>
      <c r="E43" s="4" t="s">
        <v>275</v>
      </c>
      <c r="F43" s="4" t="s">
        <v>276</v>
      </c>
      <c r="G43" s="4"/>
    </row>
    <row r="44" spans="1:7">
      <c r="A44" s="3" t="s">
        <v>291</v>
      </c>
      <c r="B44" s="3" t="s">
        <v>292</v>
      </c>
      <c r="C44" s="3" t="s">
        <v>293</v>
      </c>
      <c r="D44" s="3" t="s">
        <v>294</v>
      </c>
      <c r="E44" s="3" t="s">
        <v>295</v>
      </c>
      <c r="F44" s="3" t="s">
        <v>296</v>
      </c>
      <c r="G44" s="3" t="s">
        <v>297</v>
      </c>
    </row>
    <row r="45" spans="1:7" ht="40.5">
      <c r="A45" s="4" t="s">
        <v>275</v>
      </c>
      <c r="B45" s="4"/>
      <c r="C45" s="4" t="s">
        <v>275</v>
      </c>
      <c r="D45" s="4"/>
      <c r="E45" s="4" t="s">
        <v>275</v>
      </c>
      <c r="F45" s="4" t="s">
        <v>276</v>
      </c>
      <c r="G45" s="4"/>
    </row>
    <row r="46" spans="1:7">
      <c r="A46" s="3" t="s">
        <v>298</v>
      </c>
      <c r="B46" s="3" t="s">
        <v>299</v>
      </c>
      <c r="C46" s="3" t="s">
        <v>300</v>
      </c>
      <c r="D46" s="3" t="s">
        <v>301</v>
      </c>
      <c r="E46" s="3" t="s">
        <v>302</v>
      </c>
      <c r="F46" s="3" t="s">
        <v>303</v>
      </c>
      <c r="G46" s="3" t="s">
        <v>304</v>
      </c>
    </row>
    <row r="47" spans="1:7" ht="27">
      <c r="A47" s="4" t="s">
        <v>275</v>
      </c>
      <c r="B47" s="4"/>
      <c r="C47" s="4" t="s">
        <v>275</v>
      </c>
      <c r="D47" s="4"/>
      <c r="E47" s="4"/>
      <c r="F47" s="4"/>
      <c r="G47" s="4"/>
    </row>
    <row r="48" spans="1:7">
      <c r="A48" s="3" t="s">
        <v>305</v>
      </c>
      <c r="B48" s="3" t="s">
        <v>306</v>
      </c>
      <c r="C48" s="3" t="s">
        <v>307</v>
      </c>
      <c r="D48" s="3" t="s">
        <v>308</v>
      </c>
      <c r="E48" s="3" t="s">
        <v>309</v>
      </c>
      <c r="F48" s="3" t="s">
        <v>310</v>
      </c>
      <c r="G48" s="3" t="s">
        <v>311</v>
      </c>
    </row>
    <row r="49" spans="1:7">
      <c r="A49" s="4"/>
      <c r="B49" s="4"/>
      <c r="C49" s="4"/>
      <c r="D49" s="4"/>
      <c r="E49" s="4"/>
      <c r="F49" s="9"/>
      <c r="G49" s="4"/>
    </row>
  </sheetData>
  <mergeCells count="3">
    <mergeCell ref="A1:G1"/>
    <mergeCell ref="A2:G2"/>
    <mergeCell ref="A3:G3"/>
  </mergeCells>
  <phoneticPr fontId="3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6"/>
  <sheetViews>
    <sheetView workbookViewId="0">
      <selection activeCell="C45" sqref="C45"/>
    </sheetView>
  </sheetViews>
  <sheetFormatPr defaultColWidth="9" defaultRowHeight="13.5"/>
  <cols>
    <col min="1" max="2" width="16.5" style="1" customWidth="1"/>
    <col min="3" max="3" width="15.375" style="1" customWidth="1"/>
    <col min="4" max="4" width="18" style="1" customWidth="1"/>
    <col min="5" max="5" width="18.375" style="1" customWidth="1"/>
    <col min="6" max="6" width="29.625" style="1" customWidth="1"/>
    <col min="7" max="7" width="27.125" style="1" customWidth="1"/>
  </cols>
  <sheetData>
    <row r="1" spans="1:7" ht="27">
      <c r="A1" s="124" t="s">
        <v>312</v>
      </c>
      <c r="B1" s="124"/>
      <c r="C1" s="124"/>
      <c r="D1" s="124"/>
      <c r="E1" s="124"/>
      <c r="F1" s="124"/>
      <c r="G1" s="124"/>
    </row>
    <row r="2" spans="1:7" ht="25.5">
      <c r="A2" s="125" t="s">
        <v>313</v>
      </c>
      <c r="B2" s="126"/>
      <c r="C2" s="126"/>
      <c r="D2" s="126"/>
      <c r="E2" s="126"/>
      <c r="F2" s="126"/>
      <c r="G2" s="126"/>
    </row>
    <row r="3" spans="1:7" ht="75" customHeight="1">
      <c r="A3" s="127" t="s">
        <v>314</v>
      </c>
      <c r="B3" s="128"/>
      <c r="C3" s="128"/>
      <c r="D3" s="128"/>
      <c r="E3" s="128"/>
      <c r="F3" s="128"/>
      <c r="G3" s="129"/>
    </row>
    <row r="4" spans="1:7">
      <c r="A4" s="3" t="s">
        <v>315</v>
      </c>
      <c r="B4" s="3" t="s">
        <v>316</v>
      </c>
      <c r="C4" s="3" t="s">
        <v>317</v>
      </c>
      <c r="D4" s="3" t="s">
        <v>318</v>
      </c>
      <c r="E4" s="3" t="s">
        <v>319</v>
      </c>
      <c r="F4" s="3" t="s">
        <v>320</v>
      </c>
      <c r="G4" s="3" t="s">
        <v>321</v>
      </c>
    </row>
    <row r="5" spans="1:7" ht="54">
      <c r="A5" s="4" t="s">
        <v>322</v>
      </c>
      <c r="B5" s="4" t="s">
        <v>323</v>
      </c>
      <c r="C5" s="4" t="s">
        <v>322</v>
      </c>
      <c r="D5" s="4" t="s">
        <v>324</v>
      </c>
      <c r="E5" s="4" t="s">
        <v>322</v>
      </c>
      <c r="F5" s="4" t="s">
        <v>325</v>
      </c>
      <c r="G5" s="4" t="s">
        <v>326</v>
      </c>
    </row>
    <row r="6" spans="1:7">
      <c r="A6" s="3" t="s">
        <v>327</v>
      </c>
      <c r="B6" s="3" t="s">
        <v>328</v>
      </c>
      <c r="C6" s="3" t="s">
        <v>329</v>
      </c>
      <c r="D6" s="3" t="s">
        <v>330</v>
      </c>
      <c r="E6" s="3" t="s">
        <v>331</v>
      </c>
      <c r="F6" s="3" t="s">
        <v>332</v>
      </c>
      <c r="G6" s="3" t="s">
        <v>333</v>
      </c>
    </row>
    <row r="7" spans="1:7" ht="40.5">
      <c r="A7" s="4" t="s">
        <v>322</v>
      </c>
      <c r="B7" s="4" t="s">
        <v>322</v>
      </c>
      <c r="C7" s="4" t="s">
        <v>322</v>
      </c>
      <c r="D7" s="4" t="s">
        <v>334</v>
      </c>
      <c r="E7" s="4" t="s">
        <v>322</v>
      </c>
      <c r="F7" s="4" t="s">
        <v>326</v>
      </c>
      <c r="G7" s="4" t="s">
        <v>326</v>
      </c>
    </row>
    <row r="8" spans="1:7">
      <c r="A8" s="3" t="s">
        <v>335</v>
      </c>
      <c r="B8" s="3" t="s">
        <v>336</v>
      </c>
      <c r="C8" s="3" t="s">
        <v>337</v>
      </c>
      <c r="D8" s="3" t="s">
        <v>338</v>
      </c>
      <c r="E8" s="5" t="s">
        <v>339</v>
      </c>
      <c r="F8" s="3" t="s">
        <v>340</v>
      </c>
      <c r="G8" s="3" t="s">
        <v>341</v>
      </c>
    </row>
    <row r="9" spans="1:7" ht="67.5">
      <c r="A9" s="4" t="s">
        <v>322</v>
      </c>
      <c r="B9" s="4" t="s">
        <v>334</v>
      </c>
      <c r="C9" s="4" t="s">
        <v>322</v>
      </c>
      <c r="D9" s="4" t="s">
        <v>334</v>
      </c>
      <c r="E9" s="4" t="s">
        <v>322</v>
      </c>
      <c r="F9" s="4" t="s">
        <v>342</v>
      </c>
      <c r="G9" s="4" t="s">
        <v>326</v>
      </c>
    </row>
    <row r="10" spans="1:7">
      <c r="A10" s="3" t="s">
        <v>343</v>
      </c>
      <c r="B10" s="3" t="s">
        <v>344</v>
      </c>
      <c r="C10" s="3" t="s">
        <v>345</v>
      </c>
      <c r="D10" s="3" t="s">
        <v>346</v>
      </c>
      <c r="E10" s="3" t="s">
        <v>347</v>
      </c>
      <c r="F10" s="3" t="s">
        <v>348</v>
      </c>
      <c r="G10" s="3" t="s">
        <v>349</v>
      </c>
    </row>
    <row r="11" spans="1:7" ht="54">
      <c r="A11" s="4" t="s">
        <v>322</v>
      </c>
      <c r="B11" s="4" t="s">
        <v>350</v>
      </c>
      <c r="C11" s="4" t="s">
        <v>322</v>
      </c>
      <c r="D11" s="4" t="s">
        <v>350</v>
      </c>
      <c r="E11" s="4" t="s">
        <v>322</v>
      </c>
      <c r="F11" s="4" t="s">
        <v>351</v>
      </c>
      <c r="G11" s="4" t="s">
        <v>352</v>
      </c>
    </row>
    <row r="12" spans="1:7">
      <c r="A12" s="3" t="s">
        <v>353</v>
      </c>
      <c r="B12" s="3" t="s">
        <v>354</v>
      </c>
      <c r="C12" s="3" t="s">
        <v>355</v>
      </c>
      <c r="D12" s="3" t="s">
        <v>356</v>
      </c>
      <c r="E12" s="3" t="s">
        <v>357</v>
      </c>
      <c r="F12" s="3" t="s">
        <v>358</v>
      </c>
      <c r="G12" s="3" t="s">
        <v>359</v>
      </c>
    </row>
    <row r="13" spans="1:7" ht="54">
      <c r="A13" s="4" t="s">
        <v>350</v>
      </c>
      <c r="B13" s="4" t="s">
        <v>350</v>
      </c>
      <c r="C13" s="4" t="s">
        <v>350</v>
      </c>
      <c r="D13" s="4" t="s">
        <v>350</v>
      </c>
      <c r="E13" s="4" t="s">
        <v>350</v>
      </c>
      <c r="F13" s="4" t="s">
        <v>360</v>
      </c>
      <c r="G13" s="2"/>
    </row>
    <row r="14" spans="1:7" ht="25.5">
      <c r="A14" s="130" t="s">
        <v>361</v>
      </c>
      <c r="B14" s="130"/>
      <c r="C14" s="130"/>
      <c r="D14" s="130"/>
      <c r="E14" s="130"/>
      <c r="F14" s="130"/>
      <c r="G14" s="130"/>
    </row>
    <row r="15" spans="1:7" ht="90" customHeight="1">
      <c r="A15" s="127" t="s">
        <v>362</v>
      </c>
      <c r="B15" s="131"/>
      <c r="C15" s="131"/>
      <c r="D15" s="131"/>
      <c r="E15" s="131"/>
      <c r="F15" s="131"/>
      <c r="G15" s="132"/>
    </row>
    <row r="16" spans="1:7">
      <c r="A16" s="3" t="s">
        <v>363</v>
      </c>
      <c r="B16" s="3" t="s">
        <v>364</v>
      </c>
      <c r="C16" s="3" t="s">
        <v>365</v>
      </c>
      <c r="D16" s="3" t="s">
        <v>366</v>
      </c>
      <c r="E16" s="3" t="s">
        <v>367</v>
      </c>
      <c r="F16" s="3" t="s">
        <v>368</v>
      </c>
      <c r="G16" s="3" t="s">
        <v>369</v>
      </c>
    </row>
    <row r="17" spans="1:7">
      <c r="A17" s="7" t="s">
        <v>108</v>
      </c>
      <c r="B17" s="4"/>
      <c r="C17" s="8"/>
      <c r="D17" s="7" t="s">
        <v>108</v>
      </c>
      <c r="E17" s="4"/>
      <c r="F17" s="7"/>
      <c r="G17" s="4"/>
    </row>
    <row r="18" spans="1:7">
      <c r="A18" s="3" t="s">
        <v>370</v>
      </c>
      <c r="B18" s="3" t="s">
        <v>371</v>
      </c>
      <c r="C18" s="3" t="s">
        <v>372</v>
      </c>
      <c r="D18" s="3" t="s">
        <v>373</v>
      </c>
      <c r="E18" s="3" t="s">
        <v>374</v>
      </c>
      <c r="F18" s="3" t="s">
        <v>375</v>
      </c>
      <c r="G18" s="3" t="s">
        <v>376</v>
      </c>
    </row>
    <row r="19" spans="1:7">
      <c r="A19" s="7" t="s">
        <v>108</v>
      </c>
      <c r="B19" s="4"/>
      <c r="C19" s="8"/>
      <c r="D19" s="7" t="s">
        <v>108</v>
      </c>
      <c r="E19" s="7"/>
      <c r="F19" s="4"/>
      <c r="G19" s="4" t="s">
        <v>186</v>
      </c>
    </row>
    <row r="20" spans="1:7">
      <c r="A20" s="3" t="s">
        <v>377</v>
      </c>
      <c r="B20" s="3" t="s">
        <v>378</v>
      </c>
      <c r="C20" s="3" t="s">
        <v>379</v>
      </c>
      <c r="D20" s="3" t="s">
        <v>380</v>
      </c>
      <c r="E20" s="5" t="s">
        <v>381</v>
      </c>
      <c r="F20" s="3" t="s">
        <v>382</v>
      </c>
      <c r="G20" s="3" t="s">
        <v>383</v>
      </c>
    </row>
    <row r="21" spans="1:7">
      <c r="A21" s="4" t="s">
        <v>186</v>
      </c>
      <c r="B21" s="4" t="s">
        <v>186</v>
      </c>
      <c r="C21" s="4"/>
      <c r="D21" s="7" t="s">
        <v>108</v>
      </c>
      <c r="E21" s="7"/>
      <c r="F21" s="4"/>
      <c r="G21" s="8"/>
    </row>
    <row r="22" spans="1:7">
      <c r="A22" s="3" t="s">
        <v>384</v>
      </c>
      <c r="B22" s="3" t="s">
        <v>385</v>
      </c>
      <c r="C22" s="3" t="s">
        <v>386</v>
      </c>
      <c r="D22" s="3" t="s">
        <v>387</v>
      </c>
      <c r="E22" s="3" t="s">
        <v>388</v>
      </c>
      <c r="F22" s="3" t="s">
        <v>389</v>
      </c>
      <c r="G22" s="3" t="s">
        <v>390</v>
      </c>
    </row>
    <row r="23" spans="1:7">
      <c r="A23" s="7" t="s">
        <v>108</v>
      </c>
      <c r="B23" s="4"/>
      <c r="C23" s="8"/>
      <c r="D23" s="7" t="s">
        <v>108</v>
      </c>
      <c r="E23" s="4" t="s">
        <v>186</v>
      </c>
      <c r="F23" s="4" t="s">
        <v>186</v>
      </c>
      <c r="G23" s="4" t="s">
        <v>186</v>
      </c>
    </row>
    <row r="24" spans="1:7">
      <c r="A24" s="3" t="s">
        <v>391</v>
      </c>
      <c r="B24" s="3" t="s">
        <v>392</v>
      </c>
      <c r="C24" s="3" t="s">
        <v>393</v>
      </c>
      <c r="D24" s="3" t="s">
        <v>394</v>
      </c>
      <c r="E24" s="3" t="s">
        <v>395</v>
      </c>
      <c r="F24" s="3" t="s">
        <v>396</v>
      </c>
      <c r="G24" s="3" t="s">
        <v>397</v>
      </c>
    </row>
    <row r="25" spans="1:7">
      <c r="A25" s="4" t="s">
        <v>186</v>
      </c>
      <c r="B25" s="4" t="s">
        <v>186</v>
      </c>
      <c r="C25" s="4" t="s">
        <v>186</v>
      </c>
      <c r="D25" s="4" t="s">
        <v>186</v>
      </c>
      <c r="E25" s="7"/>
      <c r="F25" s="7" t="s">
        <v>108</v>
      </c>
      <c r="G25" s="4"/>
    </row>
    <row r="26" spans="1:7">
      <c r="A26" s="3" t="s">
        <v>398</v>
      </c>
      <c r="B26" s="3" t="s">
        <v>399</v>
      </c>
      <c r="C26" s="3" t="s">
        <v>400</v>
      </c>
      <c r="D26" s="3" t="s">
        <v>401</v>
      </c>
      <c r="E26" s="3" t="s">
        <v>402</v>
      </c>
      <c r="F26" s="3" t="s">
        <v>403</v>
      </c>
      <c r="G26" s="3" t="s">
        <v>404</v>
      </c>
    </row>
    <row r="27" spans="1:7">
      <c r="A27" s="7" t="s">
        <v>108</v>
      </c>
      <c r="B27" s="8"/>
      <c r="C27" s="4"/>
      <c r="D27" s="7"/>
      <c r="E27" s="8"/>
      <c r="F27" s="15"/>
      <c r="G27" s="4"/>
    </row>
    <row r="28" spans="1:7">
      <c r="A28" s="3" t="s">
        <v>405</v>
      </c>
      <c r="B28" s="3" t="s">
        <v>406</v>
      </c>
      <c r="C28" s="3" t="s">
        <v>407</v>
      </c>
      <c r="D28" s="3" t="s">
        <v>408</v>
      </c>
      <c r="E28" s="3" t="s">
        <v>409</v>
      </c>
      <c r="F28" s="3" t="s">
        <v>410</v>
      </c>
      <c r="G28" s="3" t="s">
        <v>411</v>
      </c>
    </row>
    <row r="29" spans="1:7" ht="22.5">
      <c r="A29" s="7" t="s">
        <v>412</v>
      </c>
      <c r="B29" s="4"/>
      <c r="C29" s="16"/>
      <c r="D29" s="12"/>
      <c r="E29" s="7" t="s">
        <v>412</v>
      </c>
      <c r="F29" s="7"/>
      <c r="G29" s="4"/>
    </row>
    <row r="30" spans="1:7">
      <c r="A30" s="3" t="s">
        <v>413</v>
      </c>
      <c r="B30" s="3" t="s">
        <v>414</v>
      </c>
      <c r="C30" s="3" t="s">
        <v>415</v>
      </c>
      <c r="D30" s="3" t="s">
        <v>416</v>
      </c>
      <c r="E30" s="3" t="s">
        <v>417</v>
      </c>
      <c r="F30" s="3" t="s">
        <v>418</v>
      </c>
      <c r="G30" s="3" t="s">
        <v>419</v>
      </c>
    </row>
    <row r="31" spans="1:7" ht="22.5">
      <c r="A31" s="7" t="s">
        <v>412</v>
      </c>
      <c r="B31" s="4"/>
      <c r="C31" s="17"/>
      <c r="D31" s="12"/>
      <c r="E31" s="7" t="s">
        <v>412</v>
      </c>
      <c r="F31" s="4"/>
      <c r="G31" s="4"/>
    </row>
    <row r="32" spans="1:7">
      <c r="A32" s="3" t="s">
        <v>420</v>
      </c>
      <c r="B32" s="3" t="s">
        <v>421</v>
      </c>
      <c r="C32" s="3" t="s">
        <v>422</v>
      </c>
      <c r="D32" s="3" t="s">
        <v>423</v>
      </c>
      <c r="E32" s="3" t="s">
        <v>424</v>
      </c>
      <c r="F32" s="3" t="s">
        <v>425</v>
      </c>
      <c r="G32" s="3" t="s">
        <v>426</v>
      </c>
    </row>
    <row r="33" spans="1:7" ht="22.5">
      <c r="A33" s="7" t="s">
        <v>412</v>
      </c>
      <c r="B33" s="4"/>
      <c r="C33" s="17"/>
      <c r="D33" s="12"/>
      <c r="E33" s="7" t="s">
        <v>412</v>
      </c>
      <c r="F33" s="7"/>
      <c r="G33" s="4"/>
    </row>
    <row r="34" spans="1:7">
      <c r="A34" s="3" t="s">
        <v>427</v>
      </c>
      <c r="B34" s="3" t="s">
        <v>428</v>
      </c>
      <c r="C34" s="3" t="s">
        <v>429</v>
      </c>
      <c r="D34" s="3" t="s">
        <v>430</v>
      </c>
      <c r="E34" s="3" t="s">
        <v>431</v>
      </c>
      <c r="F34" s="3" t="s">
        <v>432</v>
      </c>
      <c r="G34" s="3" t="s">
        <v>433</v>
      </c>
    </row>
    <row r="35" spans="1:7" ht="22.5">
      <c r="A35" s="7" t="s">
        <v>412</v>
      </c>
      <c r="B35" s="4"/>
      <c r="C35" s="17"/>
      <c r="D35" s="12"/>
      <c r="E35" s="7" t="s">
        <v>412</v>
      </c>
      <c r="F35" s="7"/>
      <c r="G35" s="4"/>
    </row>
    <row r="36" spans="1:7">
      <c r="A36" s="3" t="s">
        <v>434</v>
      </c>
      <c r="B36" s="3" t="s">
        <v>435</v>
      </c>
      <c r="C36" s="3" t="s">
        <v>436</v>
      </c>
      <c r="D36" s="3" t="s">
        <v>437</v>
      </c>
      <c r="E36" s="3" t="s">
        <v>438</v>
      </c>
      <c r="F36" s="3" t="s">
        <v>439</v>
      </c>
      <c r="G36" s="3" t="s">
        <v>440</v>
      </c>
    </row>
    <row r="37" spans="1:7" ht="22.5">
      <c r="A37" s="7" t="s">
        <v>412</v>
      </c>
      <c r="B37" s="4"/>
      <c r="C37" s="17"/>
      <c r="D37" s="12"/>
      <c r="E37" s="7" t="s">
        <v>412</v>
      </c>
      <c r="F37" s="7" t="s">
        <v>412</v>
      </c>
      <c r="G37" s="4"/>
    </row>
    <row r="38" spans="1:7">
      <c r="A38" s="3" t="s">
        <v>441</v>
      </c>
      <c r="B38" s="3" t="s">
        <v>442</v>
      </c>
      <c r="C38" s="3" t="s">
        <v>443</v>
      </c>
      <c r="D38" s="3" t="s">
        <v>444</v>
      </c>
      <c r="E38" s="5" t="s">
        <v>445</v>
      </c>
      <c r="F38" s="3" t="s">
        <v>446</v>
      </c>
      <c r="G38" s="3" t="s">
        <v>447</v>
      </c>
    </row>
    <row r="39" spans="1:7" ht="22.5">
      <c r="A39" s="7" t="s">
        <v>412</v>
      </c>
      <c r="B39" s="4"/>
      <c r="C39" s="17"/>
      <c r="D39" s="12"/>
      <c r="E39" s="7" t="s">
        <v>412</v>
      </c>
      <c r="F39" s="7"/>
      <c r="G39" s="4"/>
    </row>
    <row r="40" spans="1:7">
      <c r="A40" s="3" t="s">
        <v>448</v>
      </c>
      <c r="B40" s="3" t="s">
        <v>449</v>
      </c>
      <c r="C40" s="3" t="s">
        <v>450</v>
      </c>
      <c r="D40" s="3" t="s">
        <v>451</v>
      </c>
      <c r="E40" s="3" t="s">
        <v>452</v>
      </c>
      <c r="F40" s="3" t="s">
        <v>453</v>
      </c>
      <c r="G40" s="3" t="s">
        <v>454</v>
      </c>
    </row>
    <row r="41" spans="1:7" ht="33.75">
      <c r="A41" s="7" t="s">
        <v>412</v>
      </c>
      <c r="B41" s="4"/>
      <c r="C41" s="17"/>
      <c r="D41" s="9"/>
      <c r="E41" s="7"/>
      <c r="F41" s="14" t="s">
        <v>455</v>
      </c>
      <c r="G41" s="4"/>
    </row>
    <row r="42" spans="1:7" ht="27">
      <c r="A42" s="133" t="s">
        <v>456</v>
      </c>
      <c r="B42" s="134"/>
      <c r="C42" s="134"/>
      <c r="D42" s="134"/>
      <c r="E42" s="134"/>
      <c r="F42" s="134"/>
      <c r="G42" s="135"/>
    </row>
    <row r="43" spans="1:7" ht="90.95" customHeight="1">
      <c r="A43" s="121" t="s">
        <v>457</v>
      </c>
      <c r="B43" s="136"/>
      <c r="C43" s="136"/>
      <c r="D43" s="136"/>
      <c r="E43" s="136"/>
      <c r="F43" s="136"/>
      <c r="G43" s="137"/>
    </row>
    <row r="44" spans="1:7">
      <c r="A44" s="18" t="s">
        <v>458</v>
      </c>
      <c r="B44" s="18" t="s">
        <v>459</v>
      </c>
      <c r="C44" s="18" t="s">
        <v>460</v>
      </c>
      <c r="D44" s="18" t="s">
        <v>461</v>
      </c>
      <c r="E44" s="18" t="s">
        <v>462</v>
      </c>
      <c r="F44" s="18" t="s">
        <v>463</v>
      </c>
      <c r="G44" s="18" t="s">
        <v>464</v>
      </c>
    </row>
    <row r="45" spans="1:7" ht="40.5">
      <c r="A45" s="19" t="s">
        <v>465</v>
      </c>
      <c r="B45" s="19" t="s">
        <v>465</v>
      </c>
      <c r="C45" s="19" t="s">
        <v>465</v>
      </c>
      <c r="D45" s="19" t="s">
        <v>465</v>
      </c>
      <c r="E45" s="19" t="s">
        <v>465</v>
      </c>
      <c r="F45" s="19" t="s">
        <v>466</v>
      </c>
      <c r="G45" s="19"/>
    </row>
    <row r="46" spans="1:7">
      <c r="A46" s="18" t="s">
        <v>467</v>
      </c>
      <c r="B46" s="18" t="s">
        <v>468</v>
      </c>
      <c r="C46" s="18" t="s">
        <v>469</v>
      </c>
      <c r="D46" s="18" t="s">
        <v>470</v>
      </c>
      <c r="E46" s="18" t="s">
        <v>471</v>
      </c>
      <c r="F46" s="18" t="s">
        <v>472</v>
      </c>
      <c r="G46" s="18" t="s">
        <v>473</v>
      </c>
    </row>
    <row r="47" spans="1:7" ht="40.5">
      <c r="A47" s="19" t="s">
        <v>465</v>
      </c>
      <c r="B47" s="19" t="s">
        <v>465</v>
      </c>
      <c r="C47" s="19" t="s">
        <v>465</v>
      </c>
      <c r="D47" s="19" t="s">
        <v>465</v>
      </c>
      <c r="E47" s="19" t="s">
        <v>465</v>
      </c>
      <c r="F47" s="19" t="s">
        <v>474</v>
      </c>
      <c r="G47" s="19" t="s">
        <v>474</v>
      </c>
    </row>
    <row r="48" spans="1:7">
      <c r="A48" s="18" t="s">
        <v>475</v>
      </c>
      <c r="B48" s="18" t="s">
        <v>476</v>
      </c>
      <c r="C48" s="18" t="s">
        <v>477</v>
      </c>
      <c r="D48" s="18" t="s">
        <v>478</v>
      </c>
      <c r="E48" s="20" t="s">
        <v>479</v>
      </c>
      <c r="F48" s="18" t="s">
        <v>480</v>
      </c>
      <c r="G48" s="18" t="s">
        <v>481</v>
      </c>
    </row>
    <row r="49" spans="1:7" ht="40.5">
      <c r="A49" s="6" t="s">
        <v>474</v>
      </c>
      <c r="B49" s="19" t="s">
        <v>465</v>
      </c>
      <c r="C49" s="19" t="s">
        <v>465</v>
      </c>
      <c r="D49" s="19" t="s">
        <v>465</v>
      </c>
      <c r="E49" s="19" t="s">
        <v>465</v>
      </c>
      <c r="F49" s="19" t="s">
        <v>466</v>
      </c>
      <c r="G49" s="19"/>
    </row>
    <row r="50" spans="1:7">
      <c r="A50" s="18" t="s">
        <v>482</v>
      </c>
      <c r="B50" s="18" t="s">
        <v>483</v>
      </c>
      <c r="C50" s="18" t="s">
        <v>484</v>
      </c>
      <c r="D50" s="18" t="s">
        <v>485</v>
      </c>
      <c r="E50" s="18" t="s">
        <v>486</v>
      </c>
      <c r="F50" s="18" t="s">
        <v>487</v>
      </c>
      <c r="G50" s="18" t="s">
        <v>488</v>
      </c>
    </row>
    <row r="51" spans="1:7" ht="40.5">
      <c r="A51" s="19" t="s">
        <v>465</v>
      </c>
      <c r="B51" s="19" t="s">
        <v>465</v>
      </c>
      <c r="C51" s="19" t="s">
        <v>465</v>
      </c>
      <c r="D51" s="19"/>
      <c r="E51" s="19"/>
      <c r="F51" s="9"/>
      <c r="G51" s="19"/>
    </row>
    <row r="53" spans="1:7" ht="25.5">
      <c r="A53" s="138" t="s">
        <v>489</v>
      </c>
      <c r="B53" s="138"/>
      <c r="C53" s="138"/>
      <c r="D53" s="138"/>
      <c r="E53" s="138"/>
      <c r="F53" s="138"/>
      <c r="G53" s="138"/>
    </row>
    <row r="54" spans="1:7" ht="62.1" customHeight="1">
      <c r="A54" s="139" t="s">
        <v>490</v>
      </c>
      <c r="B54" s="140"/>
      <c r="C54" s="140"/>
      <c r="D54" s="140"/>
      <c r="E54" s="140"/>
      <c r="F54" s="140"/>
      <c r="G54" s="140"/>
    </row>
    <row r="55" spans="1:7">
      <c r="A55" s="21" t="s">
        <v>164</v>
      </c>
      <c r="B55" s="21" t="s">
        <v>165</v>
      </c>
      <c r="C55" s="21" t="s">
        <v>166</v>
      </c>
      <c r="D55" s="21" t="s">
        <v>167</v>
      </c>
      <c r="E55" s="21" t="s">
        <v>168</v>
      </c>
      <c r="F55" s="21" t="s">
        <v>169</v>
      </c>
      <c r="G55" s="21" t="s">
        <v>170</v>
      </c>
    </row>
    <row r="56" spans="1:7" ht="27">
      <c r="A56" s="19" t="s">
        <v>491</v>
      </c>
      <c r="B56" s="19" t="s">
        <v>491</v>
      </c>
      <c r="C56" s="19" t="s">
        <v>491</v>
      </c>
      <c r="D56" s="19" t="s">
        <v>491</v>
      </c>
      <c r="E56" s="19" t="s">
        <v>491</v>
      </c>
      <c r="F56" s="19" t="s">
        <v>491</v>
      </c>
      <c r="G56" s="19" t="s">
        <v>491</v>
      </c>
    </row>
  </sheetData>
  <mergeCells count="9">
    <mergeCell ref="A42:G42"/>
    <mergeCell ref="A43:G43"/>
    <mergeCell ref="A53:G53"/>
    <mergeCell ref="A54:G54"/>
    <mergeCell ref="A1:G1"/>
    <mergeCell ref="A2:G2"/>
    <mergeCell ref="A3:G3"/>
    <mergeCell ref="A14:G14"/>
    <mergeCell ref="A15:G15"/>
  </mergeCells>
  <phoneticPr fontId="3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F17" sqref="F17"/>
    </sheetView>
  </sheetViews>
  <sheetFormatPr defaultColWidth="9" defaultRowHeight="13.5"/>
  <cols>
    <col min="1" max="1" width="15.75" style="1" customWidth="1"/>
    <col min="2" max="2" width="18" style="1" customWidth="1"/>
    <col min="3" max="3" width="17.125" style="1" customWidth="1"/>
    <col min="4" max="4" width="17.625" style="1" customWidth="1"/>
    <col min="5" max="5" width="16.875" style="1" customWidth="1"/>
    <col min="6" max="6" width="21.875" style="1" customWidth="1"/>
    <col min="7" max="7" width="52" style="1" customWidth="1"/>
  </cols>
  <sheetData>
    <row r="1" spans="1:7" ht="25.5">
      <c r="A1" s="125" t="s">
        <v>492</v>
      </c>
      <c r="B1" s="126"/>
      <c r="C1" s="126"/>
      <c r="D1" s="126"/>
      <c r="E1" s="126"/>
      <c r="F1" s="126"/>
      <c r="G1" s="126"/>
    </row>
    <row r="2" spans="1:7" ht="25.5">
      <c r="A2" s="125" t="s">
        <v>493</v>
      </c>
      <c r="B2" s="126"/>
      <c r="C2" s="126"/>
      <c r="D2" s="126"/>
      <c r="E2" s="126"/>
      <c r="F2" s="126"/>
      <c r="G2" s="126"/>
    </row>
    <row r="3" spans="1:7" ht="66" customHeight="1">
      <c r="A3" s="121" t="s">
        <v>494</v>
      </c>
      <c r="B3" s="122"/>
      <c r="C3" s="122"/>
      <c r="D3" s="122"/>
      <c r="E3" s="122"/>
      <c r="F3" s="122"/>
      <c r="G3" s="123"/>
    </row>
    <row r="4" spans="1:7">
      <c r="A4" s="2"/>
      <c r="B4" s="3" t="s">
        <v>495</v>
      </c>
      <c r="C4" s="3" t="s">
        <v>496</v>
      </c>
      <c r="D4" s="3" t="s">
        <v>497</v>
      </c>
      <c r="E4" s="3" t="s">
        <v>498</v>
      </c>
      <c r="F4" s="3" t="s">
        <v>499</v>
      </c>
      <c r="G4" s="3" t="s">
        <v>500</v>
      </c>
    </row>
    <row r="5" spans="1:7" ht="67.5">
      <c r="A5" s="2"/>
      <c r="B5" s="4" t="s">
        <v>323</v>
      </c>
      <c r="C5" s="4" t="s">
        <v>501</v>
      </c>
      <c r="D5" s="4" t="s">
        <v>501</v>
      </c>
      <c r="E5" s="4" t="s">
        <v>502</v>
      </c>
      <c r="F5" s="4" t="s">
        <v>503</v>
      </c>
      <c r="G5" s="4" t="s">
        <v>504</v>
      </c>
    </row>
    <row r="6" spans="1:7">
      <c r="A6" s="3" t="s">
        <v>505</v>
      </c>
      <c r="B6" s="3" t="s">
        <v>506</v>
      </c>
      <c r="C6" s="3" t="s">
        <v>507</v>
      </c>
      <c r="D6" s="3" t="s">
        <v>508</v>
      </c>
      <c r="E6" s="3" t="s">
        <v>509</v>
      </c>
      <c r="F6" s="3" t="s">
        <v>510</v>
      </c>
      <c r="G6" s="3" t="s">
        <v>511</v>
      </c>
    </row>
    <row r="7" spans="1:7" ht="81">
      <c r="A7" s="4" t="s">
        <v>512</v>
      </c>
      <c r="B7" s="4" t="s">
        <v>501</v>
      </c>
      <c r="C7" s="4" t="s">
        <v>501</v>
      </c>
      <c r="D7" s="4" t="s">
        <v>501</v>
      </c>
      <c r="E7" s="4" t="s">
        <v>502</v>
      </c>
      <c r="F7" s="4" t="s">
        <v>503</v>
      </c>
      <c r="G7" s="4" t="s">
        <v>503</v>
      </c>
    </row>
    <row r="8" spans="1:7">
      <c r="A8" s="3" t="s">
        <v>513</v>
      </c>
      <c r="B8" s="3" t="s">
        <v>514</v>
      </c>
      <c r="C8" s="3" t="s">
        <v>515</v>
      </c>
      <c r="D8" s="3" t="s">
        <v>516</v>
      </c>
      <c r="E8" s="5" t="s">
        <v>517</v>
      </c>
      <c r="F8" s="3" t="s">
        <v>518</v>
      </c>
      <c r="G8" s="3" t="s">
        <v>519</v>
      </c>
    </row>
    <row r="9" spans="1:7" ht="67.5">
      <c r="A9" s="4" t="s">
        <v>502</v>
      </c>
      <c r="B9" s="4" t="s">
        <v>501</v>
      </c>
      <c r="C9" s="4" t="s">
        <v>502</v>
      </c>
      <c r="D9" s="4" t="s">
        <v>520</v>
      </c>
      <c r="E9" s="4" t="s">
        <v>521</v>
      </c>
      <c r="F9" s="4" t="s">
        <v>503</v>
      </c>
      <c r="G9" s="4" t="s">
        <v>503</v>
      </c>
    </row>
    <row r="10" spans="1:7">
      <c r="A10" s="3" t="s">
        <v>522</v>
      </c>
      <c r="B10" s="3" t="s">
        <v>523</v>
      </c>
      <c r="C10" s="3" t="s">
        <v>524</v>
      </c>
      <c r="D10" s="3" t="s">
        <v>525</v>
      </c>
      <c r="E10" s="3" t="s">
        <v>526</v>
      </c>
      <c r="F10" s="3" t="s">
        <v>527</v>
      </c>
      <c r="G10" s="3" t="s">
        <v>528</v>
      </c>
    </row>
    <row r="11" spans="1:7" ht="67.5">
      <c r="A11" s="4" t="s">
        <v>521</v>
      </c>
      <c r="B11" s="4" t="s">
        <v>521</v>
      </c>
      <c r="C11" s="4" t="s">
        <v>521</v>
      </c>
      <c r="D11" s="4" t="s">
        <v>521</v>
      </c>
      <c r="E11" s="4" t="s">
        <v>521</v>
      </c>
      <c r="F11" s="4" t="s">
        <v>503</v>
      </c>
      <c r="G11" s="4" t="s">
        <v>503</v>
      </c>
    </row>
    <row r="12" spans="1:7">
      <c r="A12" s="3" t="s">
        <v>529</v>
      </c>
      <c r="B12" s="3" t="s">
        <v>530</v>
      </c>
      <c r="C12" s="3" t="s">
        <v>531</v>
      </c>
      <c r="D12" s="3" t="s">
        <v>532</v>
      </c>
      <c r="E12" s="3"/>
      <c r="F12" s="6"/>
      <c r="G12" s="6"/>
    </row>
    <row r="13" spans="1:7" ht="54">
      <c r="A13" s="4" t="s">
        <v>533</v>
      </c>
      <c r="B13" s="4" t="s">
        <v>521</v>
      </c>
      <c r="C13" s="4" t="s">
        <v>521</v>
      </c>
      <c r="D13" s="4" t="s">
        <v>534</v>
      </c>
      <c r="E13" s="4"/>
      <c r="F13" s="6"/>
      <c r="G13" s="6"/>
    </row>
    <row r="14" spans="1:7" ht="25.5">
      <c r="A14" s="141" t="s">
        <v>535</v>
      </c>
      <c r="B14" s="142"/>
      <c r="C14" s="142"/>
      <c r="D14" s="142"/>
      <c r="E14" s="142"/>
      <c r="F14" s="142"/>
      <c r="G14" s="143"/>
    </row>
    <row r="15" spans="1:7" ht="99.95" customHeight="1">
      <c r="A15" s="139" t="s">
        <v>536</v>
      </c>
      <c r="B15" s="139"/>
      <c r="C15" s="139"/>
      <c r="D15" s="139"/>
      <c r="E15" s="139"/>
      <c r="F15" s="139"/>
      <c r="G15" s="139"/>
    </row>
    <row r="16" spans="1:7">
      <c r="A16" s="3" t="s">
        <v>537</v>
      </c>
      <c r="B16" s="3" t="s">
        <v>538</v>
      </c>
      <c r="C16" s="3" t="s">
        <v>539</v>
      </c>
      <c r="D16" s="3" t="s">
        <v>540</v>
      </c>
      <c r="E16" s="3" t="s">
        <v>541</v>
      </c>
      <c r="F16" s="3" t="s">
        <v>542</v>
      </c>
      <c r="G16" s="3" t="s">
        <v>543</v>
      </c>
    </row>
    <row r="17" spans="1:7" ht="60" customHeight="1">
      <c r="A17" s="7" t="s">
        <v>544</v>
      </c>
      <c r="B17" s="4" t="s">
        <v>545</v>
      </c>
      <c r="C17" s="8"/>
      <c r="D17" s="9"/>
      <c r="E17" s="4" t="s">
        <v>545</v>
      </c>
      <c r="F17" s="7" t="s">
        <v>544</v>
      </c>
      <c r="G17" s="4"/>
    </row>
    <row r="18" spans="1:7">
      <c r="A18" s="3" t="s">
        <v>546</v>
      </c>
      <c r="B18" s="3" t="s">
        <v>547</v>
      </c>
      <c r="C18" s="3" t="s">
        <v>548</v>
      </c>
      <c r="D18" s="3" t="s">
        <v>549</v>
      </c>
      <c r="E18" s="3" t="s">
        <v>550</v>
      </c>
      <c r="F18" s="3" t="s">
        <v>551</v>
      </c>
      <c r="G18" s="3" t="s">
        <v>552</v>
      </c>
    </row>
    <row r="19" spans="1:7" ht="69" customHeight="1">
      <c r="A19" s="4" t="s">
        <v>545</v>
      </c>
      <c r="B19" s="7" t="s">
        <v>544</v>
      </c>
      <c r="C19" s="8"/>
      <c r="D19" s="4" t="s">
        <v>545</v>
      </c>
      <c r="E19" s="7" t="s">
        <v>544</v>
      </c>
      <c r="F19" s="4"/>
      <c r="G19" s="4" t="s">
        <v>553</v>
      </c>
    </row>
    <row r="20" spans="1:7">
      <c r="A20" s="3" t="s">
        <v>554</v>
      </c>
      <c r="B20" s="3" t="s">
        <v>555</v>
      </c>
      <c r="C20" s="3" t="s">
        <v>556</v>
      </c>
      <c r="D20" s="3" t="s">
        <v>557</v>
      </c>
      <c r="E20" s="10" t="s">
        <v>558</v>
      </c>
      <c r="F20" s="11" t="s">
        <v>559</v>
      </c>
      <c r="G20" s="11" t="s">
        <v>560</v>
      </c>
    </row>
    <row r="21" spans="1:7" ht="67.5">
      <c r="A21" s="8"/>
      <c r="B21" s="7" t="s">
        <v>544</v>
      </c>
      <c r="C21" s="4" t="s">
        <v>545</v>
      </c>
      <c r="D21" s="8"/>
      <c r="E21" s="7" t="s">
        <v>561</v>
      </c>
      <c r="F21" s="4" t="s">
        <v>562</v>
      </c>
      <c r="G21" s="4" t="s">
        <v>563</v>
      </c>
    </row>
    <row r="22" spans="1:7">
      <c r="A22" s="3" t="s">
        <v>564</v>
      </c>
      <c r="B22" s="3" t="s">
        <v>565</v>
      </c>
      <c r="C22" s="3" t="s">
        <v>566</v>
      </c>
      <c r="D22" s="3" t="s">
        <v>567</v>
      </c>
      <c r="E22" s="3" t="s">
        <v>568</v>
      </c>
      <c r="F22" s="3" t="s">
        <v>569</v>
      </c>
      <c r="G22" s="3" t="s">
        <v>570</v>
      </c>
    </row>
    <row r="23" spans="1:7" ht="33.75">
      <c r="A23" s="7" t="s">
        <v>544</v>
      </c>
      <c r="B23" s="4" t="s">
        <v>545</v>
      </c>
      <c r="C23" s="8"/>
      <c r="D23" s="7" t="s">
        <v>544</v>
      </c>
      <c r="E23" s="4" t="s">
        <v>545</v>
      </c>
      <c r="F23" s="4" t="s">
        <v>186</v>
      </c>
      <c r="G23" s="4" t="s">
        <v>186</v>
      </c>
    </row>
    <row r="24" spans="1:7">
      <c r="A24" s="3" t="s">
        <v>571</v>
      </c>
      <c r="B24" s="3" t="s">
        <v>572</v>
      </c>
      <c r="C24" s="3" t="s">
        <v>573</v>
      </c>
      <c r="D24" s="3" t="s">
        <v>574</v>
      </c>
      <c r="E24" s="3" t="s">
        <v>575</v>
      </c>
      <c r="F24" s="3" t="s">
        <v>576</v>
      </c>
      <c r="G24" s="3" t="s">
        <v>577</v>
      </c>
    </row>
    <row r="25" spans="1:7" ht="40.5">
      <c r="A25" s="6" t="s">
        <v>186</v>
      </c>
      <c r="B25" s="7" t="s">
        <v>544</v>
      </c>
      <c r="C25" s="8"/>
      <c r="D25" s="4" t="s">
        <v>545</v>
      </c>
      <c r="E25" s="7" t="s">
        <v>544</v>
      </c>
      <c r="F25" s="8"/>
      <c r="G25" s="4" t="s">
        <v>553</v>
      </c>
    </row>
    <row r="26" spans="1:7">
      <c r="A26" s="3" t="s">
        <v>578</v>
      </c>
      <c r="B26" s="3" t="s">
        <v>579</v>
      </c>
      <c r="C26" s="3" t="s">
        <v>580</v>
      </c>
      <c r="D26" s="3" t="s">
        <v>581</v>
      </c>
      <c r="E26" s="3" t="s">
        <v>582</v>
      </c>
      <c r="F26" s="3" t="s">
        <v>583</v>
      </c>
      <c r="G26" s="3" t="s">
        <v>584</v>
      </c>
    </row>
    <row r="27" spans="1:7" ht="40.5">
      <c r="A27" s="7" t="s">
        <v>544</v>
      </c>
      <c r="B27" s="8"/>
      <c r="C27" s="4" t="s">
        <v>545</v>
      </c>
      <c r="D27" s="7" t="s">
        <v>544</v>
      </c>
      <c r="E27" s="8"/>
      <c r="F27" s="4" t="s">
        <v>553</v>
      </c>
      <c r="G27" s="4"/>
    </row>
    <row r="28" spans="1:7">
      <c r="A28" s="3" t="s">
        <v>585</v>
      </c>
      <c r="B28" s="3" t="s">
        <v>586</v>
      </c>
      <c r="C28" s="3" t="s">
        <v>587</v>
      </c>
      <c r="D28" s="3" t="s">
        <v>588</v>
      </c>
      <c r="E28" s="3" t="s">
        <v>589</v>
      </c>
      <c r="F28" s="3" t="s">
        <v>590</v>
      </c>
      <c r="G28" s="3" t="s">
        <v>591</v>
      </c>
    </row>
    <row r="29" spans="1:7" ht="33.75">
      <c r="A29" s="7" t="s">
        <v>544</v>
      </c>
      <c r="B29" s="4" t="s">
        <v>545</v>
      </c>
      <c r="C29" s="8"/>
      <c r="D29" s="12"/>
      <c r="E29" s="4" t="s">
        <v>545</v>
      </c>
      <c r="F29" s="7" t="s">
        <v>544</v>
      </c>
      <c r="G29" s="4"/>
    </row>
    <row r="30" spans="1:7">
      <c r="A30" s="3" t="s">
        <v>592</v>
      </c>
      <c r="B30" s="3" t="s">
        <v>593</v>
      </c>
      <c r="C30" s="3" t="s">
        <v>594</v>
      </c>
      <c r="D30" s="3" t="s">
        <v>595</v>
      </c>
      <c r="E30" s="3" t="s">
        <v>596</v>
      </c>
      <c r="F30" s="3" t="s">
        <v>597</v>
      </c>
      <c r="G30" s="3" t="s">
        <v>598</v>
      </c>
    </row>
    <row r="31" spans="1:7" ht="33.75">
      <c r="A31" s="4" t="s">
        <v>545</v>
      </c>
      <c r="B31" s="7" t="s">
        <v>544</v>
      </c>
      <c r="C31" s="7"/>
      <c r="D31" s="4" t="s">
        <v>545</v>
      </c>
      <c r="E31" s="7" t="s">
        <v>599</v>
      </c>
      <c r="F31" s="4" t="s">
        <v>186</v>
      </c>
      <c r="G31" s="4" t="s">
        <v>186</v>
      </c>
    </row>
    <row r="32" spans="1:7">
      <c r="A32" s="3" t="s">
        <v>600</v>
      </c>
      <c r="B32" s="3" t="s">
        <v>601</v>
      </c>
      <c r="C32" s="3" t="s">
        <v>602</v>
      </c>
      <c r="D32" s="3" t="s">
        <v>603</v>
      </c>
      <c r="E32" s="3" t="s">
        <v>604</v>
      </c>
      <c r="F32" s="3" t="s">
        <v>605</v>
      </c>
      <c r="G32" s="3" t="s">
        <v>606</v>
      </c>
    </row>
    <row r="33" spans="1:7" ht="33.75">
      <c r="A33" s="4" t="s">
        <v>186</v>
      </c>
      <c r="B33" s="4" t="s">
        <v>186</v>
      </c>
      <c r="C33" s="4" t="s">
        <v>186</v>
      </c>
      <c r="D33" s="7" t="s">
        <v>544</v>
      </c>
      <c r="E33" s="4" t="s">
        <v>545</v>
      </c>
      <c r="F33" s="7" t="s">
        <v>544</v>
      </c>
      <c r="G33" s="4"/>
    </row>
    <row r="34" spans="1:7">
      <c r="A34" s="3" t="s">
        <v>607</v>
      </c>
      <c r="B34" s="3" t="s">
        <v>608</v>
      </c>
      <c r="C34" s="3" t="s">
        <v>609</v>
      </c>
      <c r="D34" s="3" t="s">
        <v>610</v>
      </c>
      <c r="E34" s="3" t="s">
        <v>611</v>
      </c>
      <c r="F34" s="3" t="s">
        <v>612</v>
      </c>
      <c r="G34" s="3" t="s">
        <v>613</v>
      </c>
    </row>
    <row r="35" spans="1:7" ht="40.5">
      <c r="A35" s="4" t="s">
        <v>545</v>
      </c>
      <c r="B35" s="7" t="s">
        <v>544</v>
      </c>
      <c r="C35" s="7"/>
      <c r="D35" s="4" t="s">
        <v>545</v>
      </c>
      <c r="E35" s="7" t="s">
        <v>544</v>
      </c>
      <c r="F35" s="7"/>
      <c r="G35" s="4" t="s">
        <v>553</v>
      </c>
    </row>
    <row r="36" spans="1:7">
      <c r="A36" s="3" t="s">
        <v>614</v>
      </c>
      <c r="B36" s="3" t="s">
        <v>615</v>
      </c>
      <c r="C36" s="3" t="s">
        <v>616</v>
      </c>
      <c r="D36" s="3" t="s">
        <v>617</v>
      </c>
      <c r="E36" s="11" t="s">
        <v>618</v>
      </c>
      <c r="F36" s="11" t="s">
        <v>619</v>
      </c>
      <c r="G36" s="11" t="s">
        <v>620</v>
      </c>
    </row>
    <row r="37" spans="1:7" ht="67.5">
      <c r="A37" s="7" t="s">
        <v>544</v>
      </c>
      <c r="B37" s="4"/>
      <c r="C37" s="4" t="s">
        <v>545</v>
      </c>
      <c r="D37" s="7" t="s">
        <v>544</v>
      </c>
      <c r="E37" s="13" t="s">
        <v>621</v>
      </c>
      <c r="F37" s="4" t="s">
        <v>562</v>
      </c>
      <c r="G37" s="13" t="s">
        <v>621</v>
      </c>
    </row>
    <row r="38" spans="1:7">
      <c r="A38" s="3" t="s">
        <v>622</v>
      </c>
      <c r="B38" s="3" t="s">
        <v>623</v>
      </c>
      <c r="C38" s="3" t="s">
        <v>624</v>
      </c>
      <c r="D38" s="3" t="s">
        <v>625</v>
      </c>
      <c r="E38" s="5" t="s">
        <v>626</v>
      </c>
      <c r="F38" s="3" t="s">
        <v>627</v>
      </c>
      <c r="G38" s="3" t="s">
        <v>628</v>
      </c>
    </row>
    <row r="39" spans="1:7" ht="33.75">
      <c r="A39" s="7" t="s">
        <v>544</v>
      </c>
      <c r="B39" s="4" t="s">
        <v>545</v>
      </c>
      <c r="C39" s="14"/>
      <c r="D39" s="12"/>
      <c r="E39" s="4" t="s">
        <v>545</v>
      </c>
      <c r="F39" s="7" t="s">
        <v>544</v>
      </c>
      <c r="G39" s="4"/>
    </row>
    <row r="40" spans="1:7">
      <c r="A40" s="3" t="s">
        <v>629</v>
      </c>
      <c r="B40" s="3" t="s">
        <v>630</v>
      </c>
      <c r="C40" s="3" t="s">
        <v>631</v>
      </c>
      <c r="D40" s="3" t="s">
        <v>632</v>
      </c>
      <c r="E40" s="3" t="s">
        <v>633</v>
      </c>
      <c r="F40" s="3" t="s">
        <v>634</v>
      </c>
      <c r="G40" s="3" t="s">
        <v>635</v>
      </c>
    </row>
    <row r="41" spans="1:7" ht="40.5">
      <c r="A41" s="4" t="s">
        <v>545</v>
      </c>
      <c r="B41" s="7" t="s">
        <v>544</v>
      </c>
      <c r="C41" s="7" t="s">
        <v>636</v>
      </c>
      <c r="D41" s="4" t="s">
        <v>545</v>
      </c>
      <c r="E41" s="7" t="s">
        <v>544</v>
      </c>
      <c r="F41" s="4"/>
      <c r="G41" s="4" t="s">
        <v>553</v>
      </c>
    </row>
    <row r="42" spans="1:7">
      <c r="A42" s="3" t="s">
        <v>637</v>
      </c>
      <c r="B42" s="3" t="s">
        <v>638</v>
      </c>
      <c r="C42" s="3" t="s">
        <v>639</v>
      </c>
      <c r="D42" s="3" t="s">
        <v>640</v>
      </c>
      <c r="E42" s="3" t="s">
        <v>641</v>
      </c>
      <c r="F42" s="3" t="s">
        <v>642</v>
      </c>
      <c r="G42" s="3" t="s">
        <v>643</v>
      </c>
    </row>
    <row r="43" spans="1:7" ht="33.75">
      <c r="A43" s="7" t="s">
        <v>544</v>
      </c>
      <c r="B43" s="4"/>
      <c r="C43" s="4" t="s">
        <v>545</v>
      </c>
      <c r="D43" s="7" t="s">
        <v>636</v>
      </c>
      <c r="E43" s="7" t="s">
        <v>636</v>
      </c>
      <c r="F43" s="4" t="s">
        <v>186</v>
      </c>
      <c r="G43" s="4" t="s">
        <v>186</v>
      </c>
    </row>
    <row r="44" spans="1:7">
      <c r="A44" s="3" t="s">
        <v>644</v>
      </c>
      <c r="B44" s="3" t="s">
        <v>645</v>
      </c>
      <c r="C44" s="3" t="s">
        <v>646</v>
      </c>
      <c r="D44" s="3" t="s">
        <v>647</v>
      </c>
      <c r="E44" s="3" t="s">
        <v>648</v>
      </c>
      <c r="F44" s="3" t="s">
        <v>649</v>
      </c>
      <c r="G44" s="3" t="s">
        <v>650</v>
      </c>
    </row>
    <row r="45" spans="1:7" ht="27">
      <c r="A45" s="4" t="s">
        <v>186</v>
      </c>
      <c r="B45" s="4" t="s">
        <v>545</v>
      </c>
      <c r="C45" s="7" t="s">
        <v>636</v>
      </c>
      <c r="D45" s="12"/>
      <c r="E45" s="4" t="s">
        <v>545</v>
      </c>
      <c r="F45" s="7" t="s">
        <v>636</v>
      </c>
      <c r="G45" s="4"/>
    </row>
    <row r="46" spans="1:7">
      <c r="A46" s="3" t="s">
        <v>651</v>
      </c>
      <c r="B46" s="3" t="s">
        <v>652</v>
      </c>
      <c r="C46" s="3" t="s">
        <v>653</v>
      </c>
      <c r="D46" s="3" t="s">
        <v>654</v>
      </c>
      <c r="E46" s="3" t="s">
        <v>655</v>
      </c>
      <c r="F46" s="3" t="s">
        <v>656</v>
      </c>
      <c r="G46" s="3" t="s">
        <v>657</v>
      </c>
    </row>
    <row r="47" spans="1:7" ht="40.5">
      <c r="A47" s="4" t="s">
        <v>545</v>
      </c>
      <c r="B47" s="4"/>
      <c r="C47" s="7" t="s">
        <v>636</v>
      </c>
      <c r="D47" s="4" t="s">
        <v>545</v>
      </c>
      <c r="E47" s="7" t="s">
        <v>636</v>
      </c>
      <c r="F47" s="4"/>
      <c r="G47" s="4" t="s">
        <v>553</v>
      </c>
    </row>
    <row r="48" spans="1:7">
      <c r="A48" s="3" t="s">
        <v>658</v>
      </c>
      <c r="B48" s="3" t="s">
        <v>659</v>
      </c>
      <c r="C48" s="3" t="s">
        <v>660</v>
      </c>
      <c r="D48" s="3" t="s">
        <v>661</v>
      </c>
      <c r="E48" s="3" t="s">
        <v>662</v>
      </c>
      <c r="F48" s="3" t="s">
        <v>663</v>
      </c>
      <c r="G48" s="3" t="s">
        <v>664</v>
      </c>
    </row>
    <row r="49" spans="1:7" ht="40.5">
      <c r="A49" s="4"/>
      <c r="B49" s="7" t="s">
        <v>636</v>
      </c>
      <c r="C49" s="4" t="s">
        <v>545</v>
      </c>
      <c r="D49" s="7" t="s">
        <v>636</v>
      </c>
      <c r="E49" s="4"/>
      <c r="F49" s="4" t="s">
        <v>553</v>
      </c>
      <c r="G49" s="4"/>
    </row>
  </sheetData>
  <mergeCells count="5">
    <mergeCell ref="A1:G1"/>
    <mergeCell ref="A2:G2"/>
    <mergeCell ref="A3:G3"/>
    <mergeCell ref="A14:G14"/>
    <mergeCell ref="A15:G15"/>
  </mergeCells>
  <phoneticPr fontId="3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修改</vt:lpstr>
      <vt:lpstr>原始</vt:lpstr>
      <vt:lpstr>3</vt:lpstr>
      <vt:lpstr>2</vt:lpstr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Administrator</cp:lastModifiedBy>
  <cp:lastPrinted>2021-12-23T00:05:00Z</cp:lastPrinted>
  <dcterms:created xsi:type="dcterms:W3CDTF">2019-11-27T12:12:00Z</dcterms:created>
  <dcterms:modified xsi:type="dcterms:W3CDTF">2022-04-11T07:31:39Z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27335DDFF25841C69F17246C339661CD</vt:lpwstr>
  </property>
</Properties>
</file>