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电气自动化技术专业" sheetId="6" r:id="rId1"/>
  </sheets>
  <definedNames>
    <definedName name="_xlnm.Print_Titles" localSheetId="0">电气自动化技术专业!$1:$5</definedName>
  </definedNames>
  <calcPr calcId="144525"/>
</workbook>
</file>

<file path=xl/sharedStrings.xml><?xml version="1.0" encoding="utf-8"?>
<sst xmlns="http://schemas.openxmlformats.org/spreadsheetml/2006/main" count="264" uniqueCount="139">
  <si>
    <t>2023级电气自动化技术专业教学进程总体安排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</si>
  <si>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</si>
  <si>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</si>
  <si>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</si>
  <si>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</si>
  <si>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</si>
  <si>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</si>
  <si>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</si>
  <si>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开设学期</t>
  </si>
  <si>
    <t>教学进程(学期、教学活动周数、课堂教学周数、平均周学时）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</si>
  <si>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</si>
  <si>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</si>
  <si>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</si>
  <si>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</si>
  <si>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</si>
  <si>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</si>
  <si>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</si>
  <si>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</si>
  <si>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公共基础课</t>
  </si>
  <si>
    <t>公共必修课</t>
  </si>
  <si>
    <t>070301</t>
  </si>
  <si>
    <t>军训</t>
  </si>
  <si>
    <t>C</t>
  </si>
  <si>
    <t>2周</t>
  </si>
  <si>
    <t>考查</t>
  </si>
  <si>
    <t>思政部</t>
  </si>
  <si>
    <t>200101</t>
  </si>
  <si>
    <t>习近平新时代中国特色社会主义思想概论</t>
  </si>
  <si>
    <t>B</t>
  </si>
  <si>
    <t>√</t>
  </si>
  <si>
    <t>考试</t>
  </si>
  <si>
    <t>200102</t>
  </si>
  <si>
    <t>思想道德与法治</t>
  </si>
  <si>
    <t>200103</t>
  </si>
  <si>
    <t>毛泽东思想和中国特色社会主义理论体系概论</t>
  </si>
  <si>
    <t>200104</t>
  </si>
  <si>
    <t>形势与政策(一)</t>
  </si>
  <si>
    <t>A</t>
  </si>
  <si>
    <t>200105</t>
  </si>
  <si>
    <t>形势与政策(二)</t>
  </si>
  <si>
    <t>200106</t>
  </si>
  <si>
    <t>形势与政策(三)</t>
  </si>
  <si>
    <t>200107</t>
  </si>
  <si>
    <t>形势与政策(四)</t>
  </si>
  <si>
    <t>200109</t>
  </si>
  <si>
    <t>铸牢中华民族共同体意识</t>
  </si>
  <si>
    <t>200110</t>
  </si>
  <si>
    <t>军事理论</t>
  </si>
  <si>
    <t>线上</t>
  </si>
  <si>
    <t>200111</t>
  </si>
  <si>
    <t>大学生心理健康教育</t>
  </si>
  <si>
    <t>200112</t>
  </si>
  <si>
    <t>中国共产党党史</t>
  </si>
  <si>
    <t>180107</t>
  </si>
  <si>
    <t>体育与健康(一)</t>
  </si>
  <si>
    <t>基础部</t>
  </si>
  <si>
    <t>180108</t>
  </si>
  <si>
    <t>体育与健康(二)</t>
  </si>
  <si>
    <t>180109</t>
  </si>
  <si>
    <t>体育与健康(三)</t>
  </si>
  <si>
    <t>180110</t>
  </si>
  <si>
    <t>安全教育</t>
  </si>
  <si>
    <t xml:space="preserve">A </t>
  </si>
  <si>
    <t>180111</t>
  </si>
  <si>
    <t>信息技术</t>
  </si>
  <si>
    <t>180112</t>
  </si>
  <si>
    <t>劳动教育</t>
  </si>
  <si>
    <t>180101</t>
  </si>
  <si>
    <t>大学语文</t>
  </si>
  <si>
    <t>180124</t>
  </si>
  <si>
    <t>沟通与表达</t>
  </si>
  <si>
    <t>1-4</t>
  </si>
  <si>
    <t>学校抽查考核</t>
  </si>
  <si>
    <t>小计</t>
  </si>
  <si>
    <t>公共选修课</t>
  </si>
  <si>
    <t>200113</t>
  </si>
  <si>
    <t>大学生职业生涯规划</t>
  </si>
  <si>
    <t>36</t>
  </si>
  <si>
    <t>任选
其二</t>
  </si>
  <si>
    <t>200114</t>
  </si>
  <si>
    <t>就业指导与职业发展</t>
  </si>
  <si>
    <t>18</t>
  </si>
  <si>
    <t>0</t>
  </si>
  <si>
    <t>211004</t>
  </si>
  <si>
    <t>创新创业教育</t>
  </si>
  <si>
    <t>创业学院</t>
  </si>
  <si>
    <t>180103</t>
  </si>
  <si>
    <t>中华优秀传统文化</t>
  </si>
  <si>
    <t>其他公共选修课（详见公共选修课目录）</t>
  </si>
  <si>
    <t>附件1</t>
  </si>
  <si>
    <t>公共基础课累计、占总学时比例</t>
  </si>
  <si>
    <t>专业（技能）课</t>
  </si>
  <si>
    <t>专业必修课</t>
  </si>
  <si>
    <t>基础模块</t>
  </si>
  <si>
    <t>191011</t>
  </si>
  <si>
    <t>识图与绘图</t>
  </si>
  <si>
    <t xml:space="preserve">专业基础部 </t>
  </si>
  <si>
    <t>191021</t>
  </si>
  <si>
    <t>电工电子技术</t>
  </si>
  <si>
    <t>192112</t>
  </si>
  <si>
    <t>机械基础</t>
  </si>
  <si>
    <t>191051</t>
  </si>
  <si>
    <t>液压与气压传动</t>
  </si>
  <si>
    <t xml:space="preserve">B </t>
  </si>
  <si>
    <t>193021</t>
  </si>
  <si>
    <t>金工实习（钳工技能）</t>
  </si>
  <si>
    <t>电气设备装配模块</t>
  </si>
  <si>
    <t>120001</t>
  </si>
  <si>
    <t>电气控制技术</t>
  </si>
  <si>
    <t>智能制造学院</t>
  </si>
  <si>
    <t>120003</t>
  </si>
  <si>
    <t>供配电技术</t>
  </si>
  <si>
    <t>电气控制综合实训</t>
  </si>
  <si>
    <t>自动化设备安装与调试模块</t>
  </si>
  <si>
    <t>120004</t>
  </si>
  <si>
    <t>PLC应用技术</t>
  </si>
  <si>
    <t>运动控制技术</t>
  </si>
  <si>
    <t>120006</t>
  </si>
  <si>
    <t>自动生产线安装与调试</t>
  </si>
  <si>
    <t>综合模块</t>
  </si>
  <si>
    <t>120007</t>
  </si>
  <si>
    <t>综合实训（毕业设计）</t>
  </si>
  <si>
    <t>校企合作</t>
  </si>
  <si>
    <t>120155</t>
  </si>
  <si>
    <t>岗位实习</t>
  </si>
  <si>
    <t>6W</t>
  </si>
  <si>
    <t>20W</t>
  </si>
  <si>
    <t>专业选修课</t>
  </si>
  <si>
    <t>专业选修课（详见专业选修课目录）</t>
  </si>
  <si>
    <t>附件2</t>
  </si>
  <si>
    <t>专业（技能）课累计、占总学时比例</t>
  </si>
  <si>
    <t>2W</t>
  </si>
  <si>
    <t>毕业鉴定</t>
  </si>
  <si>
    <t>1W</t>
  </si>
  <si>
    <t>平均周学时</t>
  </si>
  <si>
    <t>学分总计、学时总计</t>
  </si>
  <si>
    <t>—</t>
  </si>
  <si>
    <t>选修课程：学分总计、学时总计、占总学时比例</t>
  </si>
  <si>
    <t>实践性教学：学时总计、占总学时比例</t>
  </si>
</sst>
</file>

<file path=xl/styles.xml><?xml version="1.0" encoding="utf-8"?>
<styleSheet xmlns="http://schemas.openxmlformats.org/spreadsheetml/2006/main" xmlns:xr9="http://schemas.microsoft.com/office/spreadsheetml/2016/revision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General&quot;学&quot;&quot;期&quot;"/>
    <numFmt numFmtId="177" formatCode="0_ "/>
    <numFmt numFmtId="178" formatCode="0.00_);[Red]\(0.00\)"/>
    <numFmt numFmtId="179" formatCode="0.00_ "/>
    <numFmt numFmtId="180" formatCode="0.0_ "/>
    <numFmt numFmtId="181" formatCode="0.0%"/>
  </numFmts>
  <fonts count="3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8"/>
      <color theme="1"/>
      <name val="宋体"/>
      <charset val="134"/>
    </font>
    <font>
      <b/>
      <sz val="6"/>
      <color theme="1"/>
      <name val="宋体"/>
      <charset val="134"/>
    </font>
    <font>
      <b/>
      <sz val="8"/>
      <name val="宋体"/>
      <charset val="134"/>
    </font>
    <font>
      <sz val="8"/>
      <name val="宋体"/>
      <charset val="134"/>
    </font>
    <font>
      <sz val="8"/>
      <name val="Arial"/>
      <charset val="134"/>
    </font>
    <font>
      <sz val="8"/>
      <color theme="1"/>
      <name val="宋体"/>
      <charset val="134"/>
    </font>
    <font>
      <sz val="8"/>
      <color rgb="FF7030A0"/>
      <name val="宋体"/>
      <charset val="134"/>
    </font>
    <font>
      <sz val="8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8"/>
      <color rgb="FFFF0000"/>
      <name val="宋体"/>
      <charset val="134"/>
    </font>
    <font>
      <sz val="8"/>
      <color rgb="FFFF0000"/>
      <name val="宋体"/>
      <charset val="134"/>
      <scheme val="minor"/>
    </font>
    <font>
      <sz val="8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6" borderId="20" applyNumberFormat="0" applyAlignment="0" applyProtection="0">
      <alignment vertical="center"/>
    </xf>
    <xf numFmtId="0" fontId="24" fillId="6" borderId="19" applyNumberFormat="0" applyAlignment="0" applyProtection="0">
      <alignment vertical="center"/>
    </xf>
    <xf numFmtId="0" fontId="25" fillId="7" borderId="21" applyNumberFormat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255" wrapText="1"/>
    </xf>
    <xf numFmtId="0" fontId="7" fillId="2" borderId="4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255" wrapText="1"/>
    </xf>
    <xf numFmtId="49" fontId="5" fillId="2" borderId="4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textRotation="255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76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177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178" fontId="5" fillId="2" borderId="4" xfId="0" applyNumberFormat="1" applyFont="1" applyFill="1" applyBorder="1" applyAlignment="1">
      <alignment horizontal="center" vertical="center" wrapText="1"/>
    </xf>
    <xf numFmtId="179" fontId="5" fillId="2" borderId="4" xfId="0" applyNumberFormat="1" applyFont="1" applyFill="1" applyBorder="1" applyAlignment="1">
      <alignment horizontal="center" vertical="center" wrapText="1"/>
    </xf>
    <xf numFmtId="179" fontId="8" fillId="2" borderId="4" xfId="0" applyNumberFormat="1" applyFont="1" applyFill="1" applyBorder="1" applyAlignment="1">
      <alignment horizontal="center" vertical="center" wrapText="1"/>
    </xf>
    <xf numFmtId="179" fontId="7" fillId="2" borderId="4" xfId="0" applyNumberFormat="1" applyFont="1" applyFill="1" applyBorder="1" applyAlignment="1">
      <alignment horizontal="center" vertical="center" wrapText="1"/>
    </xf>
    <xf numFmtId="177" fontId="7" fillId="2" borderId="4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180" fontId="5" fillId="2" borderId="4" xfId="0" applyNumberFormat="1" applyFont="1" applyFill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177" fontId="7" fillId="3" borderId="4" xfId="0" applyNumberFormat="1" applyFont="1" applyFill="1" applyBorder="1" applyAlignment="1">
      <alignment horizontal="center" vertical="center" wrapText="1"/>
    </xf>
    <xf numFmtId="179" fontId="0" fillId="0" borderId="4" xfId="0" applyNumberFormat="1" applyBorder="1">
      <alignment vertical="center"/>
    </xf>
    <xf numFmtId="179" fontId="9" fillId="2" borderId="4" xfId="0" applyNumberFormat="1" applyFont="1" applyFill="1" applyBorder="1" applyAlignment="1">
      <alignment horizontal="center" vertical="center" wrapText="1"/>
    </xf>
    <xf numFmtId="179" fontId="9" fillId="2" borderId="4" xfId="0" applyNumberFormat="1" applyFont="1" applyFill="1" applyBorder="1" applyAlignment="1">
      <alignment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177" fontId="0" fillId="0" borderId="4" xfId="0" applyNumberFormat="1" applyBorder="1">
      <alignment vertical="center"/>
    </xf>
    <xf numFmtId="177" fontId="4" fillId="0" borderId="4" xfId="0" applyNumberFormat="1" applyFont="1" applyBorder="1" applyAlignment="1">
      <alignment horizontal="center" vertical="center" wrapText="1"/>
    </xf>
    <xf numFmtId="177" fontId="5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77" fontId="5" fillId="2" borderId="6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177" fontId="5" fillId="2" borderId="7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77" fontId="4" fillId="2" borderId="4" xfId="0" applyNumberFormat="1" applyFont="1" applyFill="1" applyBorder="1" applyAlignment="1">
      <alignment horizontal="center" vertical="center" wrapText="1"/>
    </xf>
    <xf numFmtId="177" fontId="2" fillId="2" borderId="4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77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>
      <alignment vertical="center"/>
    </xf>
    <xf numFmtId="0" fontId="11" fillId="2" borderId="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10" fontId="4" fillId="2" borderId="4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178" fontId="5" fillId="0" borderId="4" xfId="0" applyNumberFormat="1" applyFont="1" applyBorder="1" applyAlignment="1">
      <alignment horizontal="center" vertical="center"/>
    </xf>
    <xf numFmtId="9" fontId="4" fillId="2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9" fontId="2" fillId="2" borderId="4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181" fontId="2" fillId="2" borderId="4" xfId="0" applyNumberFormat="1" applyFont="1" applyFill="1" applyBorder="1" applyAlignment="1">
      <alignment horizontal="center" vertical="center" wrapText="1"/>
    </xf>
    <xf numFmtId="9" fontId="2" fillId="2" borderId="9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58"/>
  <sheetViews>
    <sheetView tabSelected="1" zoomScale="110" zoomScaleNormal="110" workbookViewId="0">
      <pane xSplit="13" ySplit="5" topLeftCell="N47" activePane="bottomRight" state="frozen"/>
      <selection/>
      <selection pane="topRight"/>
      <selection pane="bottomLeft"/>
      <selection pane="bottomRight" activeCell="O48" sqref="O48"/>
    </sheetView>
  </sheetViews>
  <sheetFormatPr defaultColWidth="8.875" defaultRowHeight="13.5"/>
  <cols>
    <col min="1" max="1" width="3" customWidth="1"/>
    <col min="2" max="2" width="2.775" customWidth="1"/>
    <col min="3" max="3" width="6.975" style="1" customWidth="1"/>
    <col min="4" max="4" width="3.875" style="1" customWidth="1"/>
    <col min="5" max="5" width="7.25833333333333" customWidth="1"/>
    <col min="6" max="6" width="16.5" style="1" customWidth="1"/>
    <col min="7" max="12" width="4.125" style="1" customWidth="1"/>
    <col min="13" max="13" width="5.75833333333333" style="1" customWidth="1"/>
    <col min="14" max="19" width="7.125" customWidth="1"/>
    <col min="20" max="20" width="4.625" customWidth="1"/>
    <col min="21" max="21" width="9.65833333333333" customWidth="1"/>
    <col min="22" max="22" width="5" customWidth="1"/>
    <col min="23" max="23" width="23.5" customWidth="1"/>
  </cols>
  <sheetData>
    <row r="1" ht="33" customHeight="1" spans="1:2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>
      <c r="A2" s="3" t="s">
        <v>1</v>
      </c>
      <c r="B2" s="4"/>
      <c r="C2" s="4"/>
      <c r="D2" s="4" t="s">
        <v>2</v>
      </c>
      <c r="E2" s="4" t="s">
        <v>3</v>
      </c>
      <c r="F2" s="4" t="s">
        <v>4</v>
      </c>
      <c r="G2" s="5" t="s">
        <v>5</v>
      </c>
      <c r="H2" s="5"/>
      <c r="I2" s="4" t="s">
        <v>6</v>
      </c>
      <c r="J2" s="4" t="s">
        <v>7</v>
      </c>
      <c r="K2" s="4"/>
      <c r="L2" s="4"/>
      <c r="M2" s="4" t="s">
        <v>8</v>
      </c>
      <c r="N2" s="4" t="s">
        <v>9</v>
      </c>
      <c r="O2" s="4"/>
      <c r="P2" s="4"/>
      <c r="Q2" s="4"/>
      <c r="R2" s="4"/>
      <c r="S2" s="4"/>
      <c r="T2" s="4" t="s">
        <v>10</v>
      </c>
      <c r="U2" s="4" t="s">
        <v>11</v>
      </c>
      <c r="V2" s="65" t="s">
        <v>12</v>
      </c>
    </row>
    <row r="3" spans="1:22">
      <c r="A3" s="6"/>
      <c r="B3" s="7"/>
      <c r="C3" s="7"/>
      <c r="D3" s="7"/>
      <c r="E3" s="7"/>
      <c r="F3" s="7"/>
      <c r="G3" s="8" t="s">
        <v>13</v>
      </c>
      <c r="H3" s="7" t="s">
        <v>14</v>
      </c>
      <c r="I3" s="7"/>
      <c r="J3" s="7" t="s">
        <v>15</v>
      </c>
      <c r="K3" s="7" t="s">
        <v>16</v>
      </c>
      <c r="L3" s="7" t="s">
        <v>17</v>
      </c>
      <c r="M3" s="7"/>
      <c r="N3" s="36">
        <v>1</v>
      </c>
      <c r="O3" s="36">
        <v>2</v>
      </c>
      <c r="P3" s="36">
        <v>3</v>
      </c>
      <c r="Q3" s="36">
        <v>4</v>
      </c>
      <c r="R3" s="36">
        <v>5</v>
      </c>
      <c r="S3" s="36">
        <v>6</v>
      </c>
      <c r="T3" s="7"/>
      <c r="U3" s="7"/>
      <c r="V3" s="66"/>
    </row>
    <row r="4" spans="1:22">
      <c r="A4" s="6"/>
      <c r="B4" s="7"/>
      <c r="C4" s="7"/>
      <c r="D4" s="7"/>
      <c r="E4" s="7"/>
      <c r="F4" s="7"/>
      <c r="G4" s="8"/>
      <c r="H4" s="7"/>
      <c r="I4" s="7"/>
      <c r="J4" s="7"/>
      <c r="K4" s="7"/>
      <c r="L4" s="7"/>
      <c r="M4" s="7"/>
      <c r="N4" s="37">
        <v>20</v>
      </c>
      <c r="O4" s="37">
        <v>20</v>
      </c>
      <c r="P4" s="37">
        <v>20</v>
      </c>
      <c r="Q4" s="37">
        <v>20</v>
      </c>
      <c r="R4" s="37">
        <v>20</v>
      </c>
      <c r="S4" s="37">
        <v>21</v>
      </c>
      <c r="T4" s="7"/>
      <c r="U4" s="7"/>
      <c r="V4" s="66"/>
    </row>
    <row r="5" spans="1:22">
      <c r="A5" s="6"/>
      <c r="B5" s="7"/>
      <c r="C5" s="7"/>
      <c r="D5" s="7"/>
      <c r="E5" s="7"/>
      <c r="F5" s="7"/>
      <c r="G5" s="8"/>
      <c r="H5" s="7"/>
      <c r="I5" s="7"/>
      <c r="J5" s="7"/>
      <c r="K5" s="7"/>
      <c r="L5" s="7"/>
      <c r="M5" s="7"/>
      <c r="N5" s="37">
        <v>16</v>
      </c>
      <c r="O5" s="37">
        <v>18</v>
      </c>
      <c r="P5" s="37">
        <v>18</v>
      </c>
      <c r="Q5" s="37">
        <v>18</v>
      </c>
      <c r="R5" s="37">
        <v>12</v>
      </c>
      <c r="S5" s="37">
        <v>1</v>
      </c>
      <c r="T5" s="7"/>
      <c r="U5" s="7"/>
      <c r="V5" s="66"/>
    </row>
    <row r="6" spans="1:22">
      <c r="A6" s="9" t="s">
        <v>18</v>
      </c>
      <c r="B6" s="7" t="s">
        <v>19</v>
      </c>
      <c r="C6" s="10"/>
      <c r="D6" s="10">
        <v>1</v>
      </c>
      <c r="E6" s="11" t="s">
        <v>20</v>
      </c>
      <c r="F6" s="12" t="s">
        <v>21</v>
      </c>
      <c r="G6" s="10" t="s">
        <v>22</v>
      </c>
      <c r="H6" s="13"/>
      <c r="I6" s="38">
        <v>2</v>
      </c>
      <c r="J6" s="39">
        <f t="shared" ref="J6:J13" si="0">K6+L6</f>
        <v>60</v>
      </c>
      <c r="K6" s="10">
        <v>0</v>
      </c>
      <c r="L6" s="10">
        <v>60</v>
      </c>
      <c r="M6" s="10">
        <v>1</v>
      </c>
      <c r="N6" s="40" t="s">
        <v>23</v>
      </c>
      <c r="O6" s="40" t="str">
        <f t="shared" ref="O6:S6" si="1">IF($M6=O$3,(IF(OR($G6="A",$H6="√"),$J6/O$5,$K6/O$5)),"")</f>
        <v/>
      </c>
      <c r="P6" s="40" t="str">
        <f t="shared" si="1"/>
        <v/>
      </c>
      <c r="Q6" s="40" t="str">
        <f t="shared" si="1"/>
        <v/>
      </c>
      <c r="R6" s="40" t="str">
        <f t="shared" si="1"/>
        <v/>
      </c>
      <c r="S6" s="40" t="str">
        <f t="shared" si="1"/>
        <v/>
      </c>
      <c r="T6" s="10" t="s">
        <v>24</v>
      </c>
      <c r="U6" s="10" t="s">
        <v>25</v>
      </c>
      <c r="V6" s="67"/>
    </row>
    <row r="7" ht="21" spans="1:22">
      <c r="A7" s="9"/>
      <c r="B7" s="7"/>
      <c r="C7" s="10"/>
      <c r="D7" s="10">
        <v>2</v>
      </c>
      <c r="E7" s="11" t="s">
        <v>26</v>
      </c>
      <c r="F7" s="12" t="s">
        <v>27</v>
      </c>
      <c r="G7" s="10" t="s">
        <v>28</v>
      </c>
      <c r="H7" s="10" t="s">
        <v>29</v>
      </c>
      <c r="I7" s="38">
        <v>3</v>
      </c>
      <c r="J7" s="39">
        <f t="shared" si="0"/>
        <v>54</v>
      </c>
      <c r="K7" s="10">
        <v>46</v>
      </c>
      <c r="L7" s="10">
        <v>8</v>
      </c>
      <c r="M7" s="10">
        <v>3</v>
      </c>
      <c r="N7" s="41" t="str">
        <f t="shared" ref="N7:S7" si="2">IF($M7=N$3,$J7/N$5,"")</f>
        <v/>
      </c>
      <c r="O7" s="42" t="str">
        <f t="shared" si="2"/>
        <v/>
      </c>
      <c r="P7" s="43">
        <f t="shared" si="2"/>
        <v>3</v>
      </c>
      <c r="Q7" s="41" t="str">
        <f t="shared" si="2"/>
        <v/>
      </c>
      <c r="R7" s="41" t="str">
        <f t="shared" si="2"/>
        <v/>
      </c>
      <c r="S7" s="41" t="str">
        <f t="shared" si="2"/>
        <v/>
      </c>
      <c r="T7" s="10" t="s">
        <v>30</v>
      </c>
      <c r="U7" s="10" t="s">
        <v>25</v>
      </c>
      <c r="V7" s="67"/>
    </row>
    <row r="8" spans="1:22">
      <c r="A8" s="9"/>
      <c r="B8" s="7"/>
      <c r="C8" s="10"/>
      <c r="D8" s="10">
        <v>3</v>
      </c>
      <c r="E8" s="11" t="s">
        <v>31</v>
      </c>
      <c r="F8" s="12" t="s">
        <v>32</v>
      </c>
      <c r="G8" s="10" t="s">
        <v>28</v>
      </c>
      <c r="H8" s="10" t="s">
        <v>29</v>
      </c>
      <c r="I8" s="44">
        <v>3</v>
      </c>
      <c r="J8" s="45">
        <f t="shared" si="0"/>
        <v>54</v>
      </c>
      <c r="K8" s="11">
        <v>46</v>
      </c>
      <c r="L8" s="11">
        <v>8</v>
      </c>
      <c r="M8" s="10">
        <v>1</v>
      </c>
      <c r="N8" s="41">
        <f t="shared" ref="N8:S8" si="3">IF($M8=N$3,$J8/N$5,"")</f>
        <v>3.375</v>
      </c>
      <c r="O8" s="41" t="str">
        <f t="shared" si="3"/>
        <v/>
      </c>
      <c r="P8" s="41" t="str">
        <f t="shared" si="3"/>
        <v/>
      </c>
      <c r="Q8" s="41" t="str">
        <f t="shared" si="3"/>
        <v/>
      </c>
      <c r="R8" s="41" t="str">
        <f t="shared" si="3"/>
        <v/>
      </c>
      <c r="S8" s="41" t="str">
        <f t="shared" si="3"/>
        <v/>
      </c>
      <c r="T8" s="10" t="s">
        <v>30</v>
      </c>
      <c r="U8" s="10" t="s">
        <v>25</v>
      </c>
      <c r="V8" s="67"/>
    </row>
    <row r="9" ht="21" spans="1:22">
      <c r="A9" s="9"/>
      <c r="B9" s="7"/>
      <c r="C9" s="10"/>
      <c r="D9" s="10">
        <v>4</v>
      </c>
      <c r="E9" s="11" t="s">
        <v>33</v>
      </c>
      <c r="F9" s="12" t="s">
        <v>34</v>
      </c>
      <c r="G9" s="10" t="s">
        <v>28</v>
      </c>
      <c r="H9" s="10" t="s">
        <v>29</v>
      </c>
      <c r="I9" s="38">
        <v>2</v>
      </c>
      <c r="J9" s="39">
        <f t="shared" si="0"/>
        <v>36</v>
      </c>
      <c r="K9" s="10">
        <v>30</v>
      </c>
      <c r="L9" s="10">
        <v>6</v>
      </c>
      <c r="M9" s="10">
        <v>2</v>
      </c>
      <c r="N9" s="41" t="str">
        <f t="shared" ref="N9:S9" si="4">IF($M9=N$3,$J9/N$5,"")</f>
        <v/>
      </c>
      <c r="O9" s="41">
        <f t="shared" si="4"/>
        <v>2</v>
      </c>
      <c r="P9" s="41" t="str">
        <f t="shared" si="4"/>
        <v/>
      </c>
      <c r="Q9" s="41" t="str">
        <f t="shared" si="4"/>
        <v/>
      </c>
      <c r="R9" s="41" t="str">
        <f t="shared" si="4"/>
        <v/>
      </c>
      <c r="S9" s="41" t="str">
        <f t="shared" si="4"/>
        <v/>
      </c>
      <c r="T9" s="10" t="s">
        <v>30</v>
      </c>
      <c r="U9" s="10" t="s">
        <v>25</v>
      </c>
      <c r="V9" s="67"/>
    </row>
    <row r="10" spans="1:22">
      <c r="A10" s="14"/>
      <c r="B10" s="7"/>
      <c r="C10" s="15"/>
      <c r="D10" s="15">
        <v>5</v>
      </c>
      <c r="E10" s="16" t="s">
        <v>35</v>
      </c>
      <c r="F10" s="17" t="s">
        <v>36</v>
      </c>
      <c r="G10" s="15" t="s">
        <v>37</v>
      </c>
      <c r="H10" s="15"/>
      <c r="I10" s="46">
        <v>0.5</v>
      </c>
      <c r="J10" s="39">
        <f t="shared" si="0"/>
        <v>12</v>
      </c>
      <c r="K10" s="15">
        <v>8</v>
      </c>
      <c r="L10" s="15">
        <v>4</v>
      </c>
      <c r="M10" s="15">
        <v>1</v>
      </c>
      <c r="N10" s="47" t="s">
        <v>29</v>
      </c>
      <c r="O10" s="48"/>
      <c r="P10" s="48"/>
      <c r="Q10" s="48"/>
      <c r="R10" s="48"/>
      <c r="S10" s="48"/>
      <c r="T10" s="15" t="s">
        <v>24</v>
      </c>
      <c r="U10" s="15" t="s">
        <v>25</v>
      </c>
      <c r="V10" s="68"/>
    </row>
    <row r="11" spans="1:22">
      <c r="A11" s="14"/>
      <c r="B11" s="7"/>
      <c r="C11" s="15"/>
      <c r="D11" s="15">
        <v>6</v>
      </c>
      <c r="E11" s="16" t="s">
        <v>38</v>
      </c>
      <c r="F11" s="17" t="s">
        <v>39</v>
      </c>
      <c r="G11" s="15" t="s">
        <v>37</v>
      </c>
      <c r="H11" s="15"/>
      <c r="I11" s="46">
        <v>0.5</v>
      </c>
      <c r="J11" s="39">
        <f t="shared" si="0"/>
        <v>12</v>
      </c>
      <c r="K11" s="15">
        <v>8</v>
      </c>
      <c r="L11" s="15">
        <v>4</v>
      </c>
      <c r="M11" s="15">
        <v>2</v>
      </c>
      <c r="N11" s="48"/>
      <c r="O11" s="47" t="s">
        <v>29</v>
      </c>
      <c r="P11" s="48"/>
      <c r="Q11" s="48"/>
      <c r="R11" s="48"/>
      <c r="S11" s="48"/>
      <c r="T11" s="15" t="s">
        <v>24</v>
      </c>
      <c r="U11" s="15" t="s">
        <v>25</v>
      </c>
      <c r="V11" s="68"/>
    </row>
    <row r="12" spans="1:22">
      <c r="A12" s="14"/>
      <c r="B12" s="7"/>
      <c r="C12" s="15"/>
      <c r="D12" s="15">
        <v>7</v>
      </c>
      <c r="E12" s="16" t="s">
        <v>40</v>
      </c>
      <c r="F12" s="17" t="s">
        <v>41</v>
      </c>
      <c r="G12" s="15" t="s">
        <v>37</v>
      </c>
      <c r="H12" s="15"/>
      <c r="I12" s="46">
        <v>0.5</v>
      </c>
      <c r="J12" s="39">
        <f t="shared" si="0"/>
        <v>12</v>
      </c>
      <c r="K12" s="15">
        <v>8</v>
      </c>
      <c r="L12" s="15">
        <v>4</v>
      </c>
      <c r="M12" s="15">
        <v>3</v>
      </c>
      <c r="N12" s="48"/>
      <c r="O12" s="48"/>
      <c r="P12" s="47" t="s">
        <v>29</v>
      </c>
      <c r="Q12" s="48"/>
      <c r="R12" s="48"/>
      <c r="S12" s="48"/>
      <c r="T12" s="15" t="s">
        <v>24</v>
      </c>
      <c r="U12" s="15" t="s">
        <v>25</v>
      </c>
      <c r="V12" s="68"/>
    </row>
    <row r="13" spans="1:22">
      <c r="A13" s="14"/>
      <c r="B13" s="7"/>
      <c r="C13" s="15"/>
      <c r="D13" s="15">
        <v>8</v>
      </c>
      <c r="E13" s="16" t="s">
        <v>42</v>
      </c>
      <c r="F13" s="17" t="s">
        <v>43</v>
      </c>
      <c r="G13" s="15" t="s">
        <v>37</v>
      </c>
      <c r="H13" s="15"/>
      <c r="I13" s="46">
        <v>0.5</v>
      </c>
      <c r="J13" s="39">
        <f t="shared" si="0"/>
        <v>12</v>
      </c>
      <c r="K13" s="15">
        <v>8</v>
      </c>
      <c r="L13" s="15">
        <v>4</v>
      </c>
      <c r="M13" s="15">
        <v>4</v>
      </c>
      <c r="N13" s="48"/>
      <c r="O13" s="48"/>
      <c r="P13" s="48"/>
      <c r="Q13" s="47" t="s">
        <v>29</v>
      </c>
      <c r="R13" s="48"/>
      <c r="S13" s="48"/>
      <c r="T13" s="15" t="s">
        <v>24</v>
      </c>
      <c r="U13" s="15" t="s">
        <v>25</v>
      </c>
      <c r="V13" s="68"/>
    </row>
    <row r="14" spans="1:22">
      <c r="A14" s="9"/>
      <c r="B14" s="7"/>
      <c r="C14" s="10"/>
      <c r="D14" s="10">
        <v>10</v>
      </c>
      <c r="E14" s="11" t="s">
        <v>44</v>
      </c>
      <c r="F14" s="12" t="s">
        <v>45</v>
      </c>
      <c r="G14" s="10" t="s">
        <v>37</v>
      </c>
      <c r="H14" s="10"/>
      <c r="I14" s="38">
        <v>1</v>
      </c>
      <c r="J14" s="39">
        <f t="shared" ref="J14:J27" si="5">K14+L14</f>
        <v>18</v>
      </c>
      <c r="K14" s="10">
        <v>18</v>
      </c>
      <c r="L14" s="10">
        <v>0</v>
      </c>
      <c r="M14" s="10">
        <v>2</v>
      </c>
      <c r="N14" s="41" t="str">
        <f t="shared" ref="N14:S14" si="6">IF($M14=N$3,$J14/N$5,"")</f>
        <v/>
      </c>
      <c r="O14" s="41">
        <f t="shared" si="6"/>
        <v>1</v>
      </c>
      <c r="P14" s="41" t="str">
        <f t="shared" si="6"/>
        <v/>
      </c>
      <c r="Q14" s="41" t="str">
        <f t="shared" si="6"/>
        <v/>
      </c>
      <c r="R14" s="41" t="str">
        <f t="shared" si="6"/>
        <v/>
      </c>
      <c r="S14" s="41" t="str">
        <f t="shared" si="6"/>
        <v/>
      </c>
      <c r="T14" s="69" t="s">
        <v>24</v>
      </c>
      <c r="U14" s="10" t="s">
        <v>25</v>
      </c>
      <c r="V14" s="67"/>
    </row>
    <row r="15" spans="1:22">
      <c r="A15" s="9"/>
      <c r="B15" s="7"/>
      <c r="C15" s="10"/>
      <c r="D15" s="10">
        <v>11</v>
      </c>
      <c r="E15" s="11" t="s">
        <v>46</v>
      </c>
      <c r="F15" s="12" t="s">
        <v>47</v>
      </c>
      <c r="G15" s="10" t="s">
        <v>37</v>
      </c>
      <c r="H15" s="10"/>
      <c r="I15" s="38">
        <v>2</v>
      </c>
      <c r="J15" s="39">
        <f t="shared" si="5"/>
        <v>36</v>
      </c>
      <c r="K15" s="10">
        <v>36</v>
      </c>
      <c r="L15" s="10">
        <v>0</v>
      </c>
      <c r="M15" s="10"/>
      <c r="N15" s="41" t="str">
        <f t="shared" ref="N15:S15" si="7">IF($M15=N$3,$J15/N$5,"")</f>
        <v/>
      </c>
      <c r="O15" s="41" t="str">
        <f t="shared" si="7"/>
        <v/>
      </c>
      <c r="P15" s="41" t="str">
        <f t="shared" si="7"/>
        <v/>
      </c>
      <c r="Q15" s="41" t="str">
        <f t="shared" si="7"/>
        <v/>
      </c>
      <c r="R15" s="41" t="str">
        <f t="shared" si="7"/>
        <v/>
      </c>
      <c r="S15" s="41" t="str">
        <f t="shared" si="7"/>
        <v/>
      </c>
      <c r="T15" s="15" t="s">
        <v>24</v>
      </c>
      <c r="U15" s="10" t="s">
        <v>25</v>
      </c>
      <c r="V15" s="67" t="s">
        <v>48</v>
      </c>
    </row>
    <row r="16" spans="1:22">
      <c r="A16" s="9"/>
      <c r="B16" s="7"/>
      <c r="C16" s="10"/>
      <c r="D16" s="10">
        <v>12</v>
      </c>
      <c r="E16" s="11" t="s">
        <v>49</v>
      </c>
      <c r="F16" s="12" t="s">
        <v>50</v>
      </c>
      <c r="G16" s="10" t="s">
        <v>28</v>
      </c>
      <c r="H16" s="10" t="s">
        <v>29</v>
      </c>
      <c r="I16" s="38">
        <v>2</v>
      </c>
      <c r="J16" s="39">
        <f t="shared" si="5"/>
        <v>36</v>
      </c>
      <c r="K16" s="10">
        <v>30</v>
      </c>
      <c r="L16" s="10">
        <v>6</v>
      </c>
      <c r="M16" s="10">
        <v>1</v>
      </c>
      <c r="N16" s="41">
        <f t="shared" ref="N16:S16" si="8">IF($M16=N$3,$J16/N$5,"")</f>
        <v>2.25</v>
      </c>
      <c r="O16" s="41" t="str">
        <f t="shared" si="8"/>
        <v/>
      </c>
      <c r="P16" s="41" t="str">
        <f t="shared" si="8"/>
        <v/>
      </c>
      <c r="Q16" s="41" t="str">
        <f t="shared" si="8"/>
        <v/>
      </c>
      <c r="R16" s="41" t="str">
        <f t="shared" si="8"/>
        <v/>
      </c>
      <c r="S16" s="41" t="str">
        <f t="shared" si="8"/>
        <v/>
      </c>
      <c r="T16" s="15" t="s">
        <v>24</v>
      </c>
      <c r="U16" s="10" t="s">
        <v>25</v>
      </c>
      <c r="V16" s="67"/>
    </row>
    <row r="17" spans="1:22">
      <c r="A17" s="9"/>
      <c r="B17" s="7"/>
      <c r="C17" s="10"/>
      <c r="D17" s="10">
        <v>13</v>
      </c>
      <c r="E17" s="11" t="s">
        <v>51</v>
      </c>
      <c r="F17" s="12" t="s">
        <v>52</v>
      </c>
      <c r="G17" s="10" t="s">
        <v>37</v>
      </c>
      <c r="H17" s="10"/>
      <c r="I17" s="38">
        <v>1</v>
      </c>
      <c r="J17" s="39">
        <f t="shared" si="5"/>
        <v>18</v>
      </c>
      <c r="K17" s="10">
        <v>18</v>
      </c>
      <c r="L17" s="10">
        <v>0</v>
      </c>
      <c r="M17" s="10"/>
      <c r="N17" s="41" t="str">
        <f t="shared" ref="N17:S17" si="9">IF($M17=N$3,$J17/N$5,"")</f>
        <v/>
      </c>
      <c r="O17" s="41" t="str">
        <f t="shared" si="9"/>
        <v/>
      </c>
      <c r="P17" s="41" t="str">
        <f t="shared" si="9"/>
        <v/>
      </c>
      <c r="Q17" s="41" t="str">
        <f t="shared" si="9"/>
        <v/>
      </c>
      <c r="R17" s="41" t="str">
        <f t="shared" si="9"/>
        <v/>
      </c>
      <c r="S17" s="41" t="str">
        <f t="shared" si="9"/>
        <v/>
      </c>
      <c r="T17" s="15" t="s">
        <v>24</v>
      </c>
      <c r="U17" s="10" t="s">
        <v>25</v>
      </c>
      <c r="V17" s="70" t="s">
        <v>48</v>
      </c>
    </row>
    <row r="18" spans="1:22">
      <c r="A18" s="9"/>
      <c r="B18" s="7"/>
      <c r="C18" s="10"/>
      <c r="D18" s="10">
        <v>14</v>
      </c>
      <c r="E18" s="11" t="s">
        <v>53</v>
      </c>
      <c r="F18" s="12" t="s">
        <v>54</v>
      </c>
      <c r="G18" s="10" t="s">
        <v>22</v>
      </c>
      <c r="H18" s="13"/>
      <c r="I18" s="38">
        <v>2</v>
      </c>
      <c r="J18" s="39">
        <f t="shared" si="5"/>
        <v>36</v>
      </c>
      <c r="K18" s="10">
        <v>6</v>
      </c>
      <c r="L18" s="10">
        <v>30</v>
      </c>
      <c r="M18" s="10">
        <v>1</v>
      </c>
      <c r="N18" s="41">
        <f t="shared" ref="N18:S18" si="10">IF($M18=N$3,$J18/N$5,"")</f>
        <v>2.25</v>
      </c>
      <c r="O18" s="49" t="str">
        <f t="shared" si="10"/>
        <v/>
      </c>
      <c r="P18" s="49" t="str">
        <f t="shared" si="10"/>
        <v/>
      </c>
      <c r="Q18" s="41" t="str">
        <f t="shared" si="10"/>
        <v/>
      </c>
      <c r="R18" s="41" t="str">
        <f t="shared" si="10"/>
        <v/>
      </c>
      <c r="S18" s="41" t="str">
        <f t="shared" si="10"/>
        <v/>
      </c>
      <c r="T18" s="16" t="s">
        <v>30</v>
      </c>
      <c r="U18" s="10" t="s">
        <v>55</v>
      </c>
      <c r="V18" s="71"/>
    </row>
    <row r="19" spans="1:22">
      <c r="A19" s="9"/>
      <c r="B19" s="7"/>
      <c r="C19" s="10"/>
      <c r="D19" s="10">
        <v>15</v>
      </c>
      <c r="E19" s="11" t="s">
        <v>56</v>
      </c>
      <c r="F19" s="12" t="s">
        <v>57</v>
      </c>
      <c r="G19" s="10" t="s">
        <v>22</v>
      </c>
      <c r="H19" s="13"/>
      <c r="I19" s="38">
        <v>2</v>
      </c>
      <c r="J19" s="39">
        <f t="shared" si="5"/>
        <v>36</v>
      </c>
      <c r="K19" s="10">
        <v>6</v>
      </c>
      <c r="L19" s="10">
        <v>30</v>
      </c>
      <c r="M19" s="10">
        <v>2</v>
      </c>
      <c r="N19" s="41" t="str">
        <f t="shared" ref="N19:S19" si="11">IF($M19=N$3,$J19/N$5,"")</f>
        <v/>
      </c>
      <c r="O19" s="41">
        <f t="shared" si="11"/>
        <v>2</v>
      </c>
      <c r="P19" s="41" t="str">
        <f t="shared" si="11"/>
        <v/>
      </c>
      <c r="Q19" s="41" t="str">
        <f t="shared" si="11"/>
        <v/>
      </c>
      <c r="R19" s="41" t="str">
        <f t="shared" si="11"/>
        <v/>
      </c>
      <c r="S19" s="41" t="str">
        <f t="shared" si="11"/>
        <v/>
      </c>
      <c r="T19" s="16" t="s">
        <v>30</v>
      </c>
      <c r="U19" s="10" t="s">
        <v>55</v>
      </c>
      <c r="V19" s="71"/>
    </row>
    <row r="20" spans="1:22">
      <c r="A20" s="9"/>
      <c r="B20" s="7"/>
      <c r="C20" s="10"/>
      <c r="D20" s="10">
        <v>16</v>
      </c>
      <c r="E20" s="11" t="s">
        <v>58</v>
      </c>
      <c r="F20" s="12" t="s">
        <v>59</v>
      </c>
      <c r="G20" s="10" t="s">
        <v>22</v>
      </c>
      <c r="H20" s="13"/>
      <c r="I20" s="38">
        <v>2</v>
      </c>
      <c r="J20" s="39">
        <f t="shared" si="5"/>
        <v>36</v>
      </c>
      <c r="K20" s="10">
        <v>6</v>
      </c>
      <c r="L20" s="10">
        <v>30</v>
      </c>
      <c r="M20" s="10">
        <v>3</v>
      </c>
      <c r="N20" s="41" t="str">
        <f t="shared" ref="N20:S20" si="12">IF($M20=N$3,$J20/N$5,"")</f>
        <v/>
      </c>
      <c r="O20" s="41" t="str">
        <f t="shared" si="12"/>
        <v/>
      </c>
      <c r="P20" s="41">
        <f t="shared" si="12"/>
        <v>2</v>
      </c>
      <c r="Q20" s="41" t="str">
        <f t="shared" si="12"/>
        <v/>
      </c>
      <c r="R20" s="41" t="str">
        <f t="shared" si="12"/>
        <v/>
      </c>
      <c r="S20" s="41" t="str">
        <f t="shared" si="12"/>
        <v/>
      </c>
      <c r="T20" s="16" t="s">
        <v>30</v>
      </c>
      <c r="U20" s="10" t="s">
        <v>55</v>
      </c>
      <c r="V20" s="71"/>
    </row>
    <row r="21" spans="1:22">
      <c r="A21" s="9"/>
      <c r="B21" s="7"/>
      <c r="C21" s="10"/>
      <c r="D21" s="10">
        <v>17</v>
      </c>
      <c r="E21" s="11" t="s">
        <v>60</v>
      </c>
      <c r="F21" s="12" t="s">
        <v>61</v>
      </c>
      <c r="G21" s="10" t="s">
        <v>62</v>
      </c>
      <c r="H21" s="10"/>
      <c r="I21" s="38">
        <v>1</v>
      </c>
      <c r="J21" s="39">
        <f t="shared" si="5"/>
        <v>18</v>
      </c>
      <c r="K21" s="10">
        <v>18</v>
      </c>
      <c r="L21" s="10">
        <v>0</v>
      </c>
      <c r="M21" s="10"/>
      <c r="N21" s="41" t="str">
        <f t="shared" ref="N21:S21" si="13">IF($M21=N$3,$J21/N$5,"")</f>
        <v/>
      </c>
      <c r="O21" s="41" t="str">
        <f t="shared" si="13"/>
        <v/>
      </c>
      <c r="P21" s="41" t="str">
        <f t="shared" si="13"/>
        <v/>
      </c>
      <c r="Q21" s="41" t="str">
        <f t="shared" si="13"/>
        <v/>
      </c>
      <c r="R21" s="41" t="str">
        <f t="shared" si="13"/>
        <v/>
      </c>
      <c r="S21" s="41" t="str">
        <f t="shared" si="13"/>
        <v/>
      </c>
      <c r="T21" s="16" t="s">
        <v>24</v>
      </c>
      <c r="U21" s="10" t="s">
        <v>55</v>
      </c>
      <c r="V21" s="67" t="s">
        <v>48</v>
      </c>
    </row>
    <row r="22" spans="1:22">
      <c r="A22" s="9"/>
      <c r="B22" s="7"/>
      <c r="C22" s="10"/>
      <c r="D22" s="10">
        <v>18</v>
      </c>
      <c r="E22" s="11" t="s">
        <v>63</v>
      </c>
      <c r="F22" s="12" t="s">
        <v>64</v>
      </c>
      <c r="G22" s="10" t="s">
        <v>28</v>
      </c>
      <c r="H22" s="10" t="s">
        <v>29</v>
      </c>
      <c r="I22" s="38">
        <v>4</v>
      </c>
      <c r="J22" s="39">
        <f t="shared" si="5"/>
        <v>72</v>
      </c>
      <c r="K22" s="10">
        <v>36</v>
      </c>
      <c r="L22" s="10">
        <v>36</v>
      </c>
      <c r="M22" s="10">
        <v>1</v>
      </c>
      <c r="N22" s="50">
        <f t="shared" ref="N22:S22" si="14">IF($M22=N$3,$J22/N$5,"")</f>
        <v>4.5</v>
      </c>
      <c r="O22" s="41" t="str">
        <f t="shared" si="14"/>
        <v/>
      </c>
      <c r="P22" s="41" t="str">
        <f t="shared" si="14"/>
        <v/>
      </c>
      <c r="Q22" s="41" t="str">
        <f t="shared" si="14"/>
        <v/>
      </c>
      <c r="R22" s="41" t="str">
        <f t="shared" si="14"/>
        <v/>
      </c>
      <c r="S22" s="41" t="str">
        <f t="shared" si="14"/>
        <v/>
      </c>
      <c r="T22" s="16" t="s">
        <v>30</v>
      </c>
      <c r="U22" s="10" t="s">
        <v>55</v>
      </c>
      <c r="V22" s="67"/>
    </row>
    <row r="23" spans="1:22">
      <c r="A23" s="9"/>
      <c r="B23" s="7"/>
      <c r="C23" s="10"/>
      <c r="D23" s="10">
        <v>19</v>
      </c>
      <c r="E23" s="11" t="s">
        <v>65</v>
      </c>
      <c r="F23" s="12" t="s">
        <v>66</v>
      </c>
      <c r="G23" s="10" t="s">
        <v>37</v>
      </c>
      <c r="H23" s="10"/>
      <c r="I23" s="38">
        <v>1</v>
      </c>
      <c r="J23" s="39">
        <f t="shared" si="5"/>
        <v>18</v>
      </c>
      <c r="K23" s="10">
        <v>18</v>
      </c>
      <c r="L23" s="10">
        <v>0</v>
      </c>
      <c r="M23" s="10"/>
      <c r="N23" s="49" t="str">
        <f t="shared" ref="N23:S23" si="15">IF($M23=N$3,$J23/N$5,"")</f>
        <v/>
      </c>
      <c r="O23" s="41" t="str">
        <f t="shared" si="15"/>
        <v/>
      </c>
      <c r="P23" s="51" t="str">
        <f t="shared" si="15"/>
        <v/>
      </c>
      <c r="Q23" s="41" t="str">
        <f t="shared" si="15"/>
        <v/>
      </c>
      <c r="R23" s="41" t="str">
        <f t="shared" si="15"/>
        <v/>
      </c>
      <c r="S23" s="41" t="str">
        <f t="shared" si="15"/>
        <v/>
      </c>
      <c r="T23" s="16" t="s">
        <v>24</v>
      </c>
      <c r="U23" s="10" t="s">
        <v>55</v>
      </c>
      <c r="V23" s="67" t="s">
        <v>48</v>
      </c>
    </row>
    <row r="24" spans="1:22">
      <c r="A24" s="9"/>
      <c r="B24" s="7"/>
      <c r="C24" s="10"/>
      <c r="D24" s="10">
        <v>20</v>
      </c>
      <c r="E24" s="11" t="s">
        <v>67</v>
      </c>
      <c r="F24" s="12" t="s">
        <v>68</v>
      </c>
      <c r="G24" s="10" t="s">
        <v>37</v>
      </c>
      <c r="H24" s="10"/>
      <c r="I24" s="38">
        <v>4</v>
      </c>
      <c r="J24" s="39">
        <f t="shared" si="5"/>
        <v>72</v>
      </c>
      <c r="K24" s="10">
        <v>72</v>
      </c>
      <c r="L24" s="10">
        <v>0</v>
      </c>
      <c r="M24" s="10">
        <v>2</v>
      </c>
      <c r="N24" s="41" t="str">
        <f t="shared" ref="N24:S24" si="16">IF($M24=N$3,$J24/N$5,"")</f>
        <v/>
      </c>
      <c r="O24" s="41">
        <f t="shared" si="16"/>
        <v>4</v>
      </c>
      <c r="P24" s="49" t="str">
        <f t="shared" si="16"/>
        <v/>
      </c>
      <c r="Q24" s="41" t="str">
        <f t="shared" si="16"/>
        <v/>
      </c>
      <c r="R24" s="41" t="str">
        <f t="shared" si="16"/>
        <v/>
      </c>
      <c r="S24" s="41" t="str">
        <f t="shared" si="16"/>
        <v/>
      </c>
      <c r="T24" s="16" t="s">
        <v>30</v>
      </c>
      <c r="U24" s="10" t="s">
        <v>55</v>
      </c>
      <c r="V24" s="72"/>
    </row>
    <row r="25" ht="21" spans="1:22">
      <c r="A25" s="9"/>
      <c r="B25" s="7"/>
      <c r="C25" s="10"/>
      <c r="D25" s="10">
        <v>22</v>
      </c>
      <c r="E25" s="11" t="s">
        <v>69</v>
      </c>
      <c r="F25" s="18" t="s">
        <v>70</v>
      </c>
      <c r="G25" s="10" t="s">
        <v>37</v>
      </c>
      <c r="H25" s="10"/>
      <c r="I25" s="38">
        <v>8</v>
      </c>
      <c r="J25" s="39">
        <f t="shared" si="5"/>
        <v>144</v>
      </c>
      <c r="K25" s="26">
        <v>72</v>
      </c>
      <c r="L25" s="26">
        <v>72</v>
      </c>
      <c r="M25" s="30" t="s">
        <v>71</v>
      </c>
      <c r="N25" s="52">
        <v>2</v>
      </c>
      <c r="O25" s="53">
        <v>2</v>
      </c>
      <c r="P25" s="52">
        <v>2</v>
      </c>
      <c r="Q25" s="52">
        <v>2</v>
      </c>
      <c r="R25" s="52"/>
      <c r="S25" s="52"/>
      <c r="T25" s="73" t="s">
        <v>24</v>
      </c>
      <c r="U25" s="26" t="s">
        <v>55</v>
      </c>
      <c r="V25" s="72" t="s">
        <v>72</v>
      </c>
    </row>
    <row r="26" spans="1:22">
      <c r="A26" s="9"/>
      <c r="B26" s="7"/>
      <c r="C26" s="19"/>
      <c r="D26" s="19" t="s">
        <v>73</v>
      </c>
      <c r="E26" s="19"/>
      <c r="F26" s="19"/>
      <c r="G26" s="19"/>
      <c r="H26" s="19"/>
      <c r="I26" s="19">
        <f>SUM(I6:I25)</f>
        <v>42</v>
      </c>
      <c r="J26" s="19">
        <f>SUM(J6:J25)</f>
        <v>792</v>
      </c>
      <c r="K26" s="29">
        <f>SUM(K6:K25)</f>
        <v>490</v>
      </c>
      <c r="L26" s="29">
        <f>SUM(L6:L25)</f>
        <v>302</v>
      </c>
      <c r="M26" s="29"/>
      <c r="N26" s="54">
        <f t="shared" ref="N26:S26" si="17">SUM(N6:N25)</f>
        <v>14.375</v>
      </c>
      <c r="O26" s="54">
        <f t="shared" si="17"/>
        <v>11</v>
      </c>
      <c r="P26" s="54">
        <f t="shared" si="17"/>
        <v>7</v>
      </c>
      <c r="Q26" s="54">
        <f t="shared" si="17"/>
        <v>2</v>
      </c>
      <c r="R26" s="54">
        <f t="shared" si="17"/>
        <v>0</v>
      </c>
      <c r="S26" s="54">
        <f t="shared" si="17"/>
        <v>0</v>
      </c>
      <c r="T26" s="74"/>
      <c r="U26" s="74"/>
      <c r="V26" s="75"/>
    </row>
    <row r="27" spans="1:22">
      <c r="A27" s="9"/>
      <c r="B27" s="20" t="s">
        <v>74</v>
      </c>
      <c r="C27" s="11"/>
      <c r="D27" s="11">
        <v>1</v>
      </c>
      <c r="E27" s="11" t="s">
        <v>75</v>
      </c>
      <c r="F27" s="21" t="s">
        <v>76</v>
      </c>
      <c r="G27" s="10" t="s">
        <v>37</v>
      </c>
      <c r="H27" s="10"/>
      <c r="I27" s="55">
        <v>2</v>
      </c>
      <c r="J27" s="56" t="s">
        <v>77</v>
      </c>
      <c r="K27" s="10">
        <v>18</v>
      </c>
      <c r="L27" s="10">
        <v>0</v>
      </c>
      <c r="M27" s="10"/>
      <c r="N27" s="38"/>
      <c r="O27" s="38"/>
      <c r="P27" s="38"/>
      <c r="Q27" s="38"/>
      <c r="R27" s="38" t="str">
        <f t="shared" ref="O27:S27" si="18">IF($M27=R$3,(IF(OR($G27="A",$H27="√"),$J27/R$5,$K27/R$5)),"")</f>
        <v/>
      </c>
      <c r="S27" s="38" t="str">
        <f t="shared" si="18"/>
        <v/>
      </c>
      <c r="T27" s="40" t="s">
        <v>24</v>
      </c>
      <c r="U27" s="10" t="s">
        <v>25</v>
      </c>
      <c r="V27" s="76" t="s">
        <v>78</v>
      </c>
    </row>
    <row r="28" spans="1:22">
      <c r="A28" s="9"/>
      <c r="B28" s="20"/>
      <c r="C28" s="11"/>
      <c r="D28" s="11">
        <v>2</v>
      </c>
      <c r="E28" s="11" t="s">
        <v>79</v>
      </c>
      <c r="F28" s="21" t="s">
        <v>80</v>
      </c>
      <c r="G28" s="11" t="s">
        <v>37</v>
      </c>
      <c r="H28" s="11"/>
      <c r="I28" s="57"/>
      <c r="J28" s="58"/>
      <c r="K28" s="11" t="s">
        <v>81</v>
      </c>
      <c r="L28" s="11" t="s">
        <v>82</v>
      </c>
      <c r="M28" s="11"/>
      <c r="N28" s="11"/>
      <c r="O28" s="11"/>
      <c r="P28" s="11"/>
      <c r="Q28" s="11"/>
      <c r="R28" s="11" t="str">
        <f>IF($M28=R$3,(IF(OR($G28="A",$H28="√"),$J28/R$5,$K28/R$5)),"")</f>
        <v/>
      </c>
      <c r="S28" s="11" t="str">
        <f>IF($M28=S$3,(IF(OR($G28="A",$H28="√"),$J28/S$5,$K28/S$5)),"")</f>
        <v/>
      </c>
      <c r="T28" s="11" t="s">
        <v>24</v>
      </c>
      <c r="U28" s="11" t="s">
        <v>25</v>
      </c>
      <c r="V28" s="77"/>
    </row>
    <row r="29" spans="1:22">
      <c r="A29" s="9"/>
      <c r="B29" s="20"/>
      <c r="C29" s="11"/>
      <c r="D29" s="11">
        <v>3</v>
      </c>
      <c r="E29" s="11" t="s">
        <v>83</v>
      </c>
      <c r="F29" s="21" t="s">
        <v>84</v>
      </c>
      <c r="G29" s="11" t="s">
        <v>37</v>
      </c>
      <c r="H29" s="11"/>
      <c r="I29" s="57"/>
      <c r="J29" s="58"/>
      <c r="K29" s="11">
        <v>18</v>
      </c>
      <c r="L29" s="11">
        <v>0</v>
      </c>
      <c r="M29" s="11"/>
      <c r="N29" s="11"/>
      <c r="O29" s="11"/>
      <c r="P29" s="11"/>
      <c r="Q29" s="11"/>
      <c r="R29" s="11"/>
      <c r="S29" s="11"/>
      <c r="T29" s="11" t="s">
        <v>24</v>
      </c>
      <c r="U29" s="10" t="s">
        <v>85</v>
      </c>
      <c r="V29" s="77"/>
    </row>
    <row r="30" spans="1:22">
      <c r="A30" s="9"/>
      <c r="B30" s="20"/>
      <c r="C30" s="11"/>
      <c r="D30" s="11">
        <v>4</v>
      </c>
      <c r="E30" s="11" t="s">
        <v>86</v>
      </c>
      <c r="F30" s="21" t="s">
        <v>87</v>
      </c>
      <c r="G30" s="11" t="s">
        <v>37</v>
      </c>
      <c r="H30" s="11"/>
      <c r="I30" s="59"/>
      <c r="J30" s="60"/>
      <c r="K30" s="39">
        <v>18</v>
      </c>
      <c r="L30" s="11">
        <v>0</v>
      </c>
      <c r="M30" s="11"/>
      <c r="N30" s="11"/>
      <c r="O30" s="11"/>
      <c r="P30" s="11"/>
      <c r="Q30" s="11"/>
      <c r="R30" s="11"/>
      <c r="S30" s="11"/>
      <c r="T30" s="11" t="s">
        <v>24</v>
      </c>
      <c r="U30" s="10" t="s">
        <v>55</v>
      </c>
      <c r="V30" s="78"/>
    </row>
    <row r="31" ht="21" spans="1:22">
      <c r="A31" s="9"/>
      <c r="B31" s="20"/>
      <c r="C31" s="11"/>
      <c r="D31" s="11">
        <v>5</v>
      </c>
      <c r="E31" s="11"/>
      <c r="F31" s="18" t="s">
        <v>88</v>
      </c>
      <c r="G31" s="10" t="s">
        <v>37</v>
      </c>
      <c r="H31" s="19"/>
      <c r="I31" s="38">
        <f>J31/18</f>
        <v>6</v>
      </c>
      <c r="J31" s="39">
        <v>108</v>
      </c>
      <c r="K31" s="26">
        <v>108</v>
      </c>
      <c r="L31" s="26">
        <v>0</v>
      </c>
      <c r="M31" s="30"/>
      <c r="N31" s="52"/>
      <c r="O31" s="52"/>
      <c r="P31" s="52"/>
      <c r="Q31" s="52"/>
      <c r="R31" s="52"/>
      <c r="S31" s="52"/>
      <c r="T31" s="79" t="s">
        <v>24</v>
      </c>
      <c r="U31" s="10" t="s">
        <v>55</v>
      </c>
      <c r="V31" s="67" t="s">
        <v>89</v>
      </c>
    </row>
    <row r="32" spans="1:22">
      <c r="A32" s="9"/>
      <c r="B32" s="20"/>
      <c r="C32" s="19"/>
      <c r="D32" s="19" t="s">
        <v>73</v>
      </c>
      <c r="E32" s="19"/>
      <c r="F32" s="19"/>
      <c r="G32" s="19"/>
      <c r="H32" s="19"/>
      <c r="I32" s="61">
        <v>8</v>
      </c>
      <c r="J32" s="61">
        <v>144</v>
      </c>
      <c r="K32" s="61">
        <v>136</v>
      </c>
      <c r="L32" s="61">
        <f>SUM(L27:L31)</f>
        <v>0</v>
      </c>
      <c r="M32" s="19"/>
      <c r="N32" s="61"/>
      <c r="O32" s="61"/>
      <c r="P32" s="61"/>
      <c r="Q32" s="61"/>
      <c r="R32" s="61"/>
      <c r="S32" s="61"/>
      <c r="T32" s="74"/>
      <c r="U32" s="74"/>
      <c r="V32" s="75"/>
    </row>
    <row r="33" spans="1:22">
      <c r="A33" s="9"/>
      <c r="B33" s="19" t="s">
        <v>90</v>
      </c>
      <c r="C33" s="19"/>
      <c r="D33" s="19"/>
      <c r="E33" s="19"/>
      <c r="F33" s="19"/>
      <c r="G33" s="19"/>
      <c r="H33" s="19"/>
      <c r="I33" s="19">
        <f>I32+I26</f>
        <v>50</v>
      </c>
      <c r="J33" s="19">
        <f>J32+J26</f>
        <v>936</v>
      </c>
      <c r="K33" s="19">
        <f>K32+K26</f>
        <v>626</v>
      </c>
      <c r="L33" s="19">
        <f>L32+L26</f>
        <v>302</v>
      </c>
      <c r="M33" s="19"/>
      <c r="N33" s="61">
        <f t="shared" ref="N33:S33" si="19">N26+N32</f>
        <v>14.375</v>
      </c>
      <c r="O33" s="61">
        <f t="shared" si="19"/>
        <v>11</v>
      </c>
      <c r="P33" s="61">
        <f t="shared" si="19"/>
        <v>7</v>
      </c>
      <c r="Q33" s="61">
        <f t="shared" si="19"/>
        <v>2</v>
      </c>
      <c r="R33" s="61">
        <f t="shared" si="19"/>
        <v>0</v>
      </c>
      <c r="S33" s="61">
        <f t="shared" si="19"/>
        <v>0</v>
      </c>
      <c r="T33" s="80">
        <f>J33/N54</f>
        <v>0.322981366459627</v>
      </c>
      <c r="U33" s="80"/>
      <c r="V33" s="75"/>
    </row>
    <row r="34" spans="1:22">
      <c r="A34" s="22" t="s">
        <v>91</v>
      </c>
      <c r="B34" s="20" t="s">
        <v>92</v>
      </c>
      <c r="C34" s="23" t="s">
        <v>93</v>
      </c>
      <c r="D34" s="10">
        <v>1</v>
      </c>
      <c r="E34" s="11" t="s">
        <v>94</v>
      </c>
      <c r="F34" s="18" t="s">
        <v>95</v>
      </c>
      <c r="G34" s="10" t="s">
        <v>37</v>
      </c>
      <c r="H34" s="10"/>
      <c r="I34" s="52">
        <v>6</v>
      </c>
      <c r="J34" s="10">
        <v>108</v>
      </c>
      <c r="K34" s="10">
        <v>36</v>
      </c>
      <c r="L34" s="10">
        <v>72</v>
      </c>
      <c r="M34" s="26">
        <v>1</v>
      </c>
      <c r="N34" s="41">
        <f t="shared" ref="N34:S34" si="20">IF($M34=N$3,$J34/N$5,"")</f>
        <v>6.75</v>
      </c>
      <c r="O34" s="41" t="str">
        <f t="shared" si="20"/>
        <v/>
      </c>
      <c r="P34" s="41" t="str">
        <f t="shared" si="20"/>
        <v/>
      </c>
      <c r="Q34" s="41" t="str">
        <f t="shared" si="20"/>
        <v/>
      </c>
      <c r="R34" s="41" t="str">
        <f t="shared" si="20"/>
        <v/>
      </c>
      <c r="S34" s="41" t="str">
        <f t="shared" si="20"/>
        <v/>
      </c>
      <c r="T34" s="10" t="s">
        <v>30</v>
      </c>
      <c r="U34" s="81" t="s">
        <v>96</v>
      </c>
      <c r="V34" s="72"/>
    </row>
    <row r="35" spans="1:22">
      <c r="A35" s="22"/>
      <c r="B35" s="20"/>
      <c r="C35" s="24"/>
      <c r="D35" s="10">
        <v>2</v>
      </c>
      <c r="E35" s="11" t="s">
        <v>97</v>
      </c>
      <c r="F35" s="18" t="s">
        <v>98</v>
      </c>
      <c r="G35" s="10" t="s">
        <v>37</v>
      </c>
      <c r="H35" s="10"/>
      <c r="I35" s="52">
        <v>6</v>
      </c>
      <c r="J35" s="10">
        <v>108</v>
      </c>
      <c r="K35" s="10">
        <v>108</v>
      </c>
      <c r="L35" s="10">
        <v>0</v>
      </c>
      <c r="M35" s="26">
        <v>1</v>
      </c>
      <c r="N35" s="41">
        <f>IF($M35=N$3,$J35/N$5,"")</f>
        <v>6.75</v>
      </c>
      <c r="O35" s="41" t="str">
        <f t="shared" ref="O35:S35" si="21">IF($M35=O$3,$J35/O$5,"")</f>
        <v/>
      </c>
      <c r="P35" s="41" t="str">
        <f t="shared" si="21"/>
        <v/>
      </c>
      <c r="Q35" s="41" t="str">
        <f t="shared" si="21"/>
        <v/>
      </c>
      <c r="R35" s="41" t="str">
        <f t="shared" si="21"/>
        <v/>
      </c>
      <c r="S35" s="41" t="str">
        <f t="shared" si="21"/>
        <v/>
      </c>
      <c r="T35" s="10" t="s">
        <v>30</v>
      </c>
      <c r="U35" s="81" t="s">
        <v>96</v>
      </c>
      <c r="V35" s="72"/>
    </row>
    <row r="36" spans="1:22">
      <c r="A36" s="22"/>
      <c r="B36" s="20"/>
      <c r="C36" s="24"/>
      <c r="D36" s="10">
        <v>3</v>
      </c>
      <c r="E36" s="11" t="s">
        <v>99</v>
      </c>
      <c r="F36" s="18" t="s">
        <v>100</v>
      </c>
      <c r="G36" s="10" t="s">
        <v>62</v>
      </c>
      <c r="H36" s="10"/>
      <c r="I36" s="52">
        <v>3</v>
      </c>
      <c r="J36" s="10">
        <v>54</v>
      </c>
      <c r="K36" s="10">
        <v>54</v>
      </c>
      <c r="L36" s="10">
        <v>0</v>
      </c>
      <c r="M36" s="26">
        <v>2</v>
      </c>
      <c r="N36" s="41" t="str">
        <f>IF($M36=N$3,$J36/N$5,"")</f>
        <v/>
      </c>
      <c r="O36" s="41">
        <f t="shared" ref="O36:S36" si="22">IF($M36=O$3,$J36/O$5,"")</f>
        <v>3</v>
      </c>
      <c r="P36" s="41" t="str">
        <f t="shared" si="22"/>
        <v/>
      </c>
      <c r="Q36" s="41" t="str">
        <f t="shared" si="22"/>
        <v/>
      </c>
      <c r="R36" s="41" t="str">
        <f t="shared" si="22"/>
        <v/>
      </c>
      <c r="S36" s="41" t="str">
        <f t="shared" si="22"/>
        <v/>
      </c>
      <c r="T36" s="10" t="s">
        <v>30</v>
      </c>
      <c r="U36" s="81" t="s">
        <v>96</v>
      </c>
      <c r="V36" s="72"/>
    </row>
    <row r="37" spans="1:22">
      <c r="A37" s="22"/>
      <c r="B37" s="20"/>
      <c r="C37" s="24"/>
      <c r="D37" s="10">
        <v>4</v>
      </c>
      <c r="E37" s="11" t="s">
        <v>101</v>
      </c>
      <c r="F37" s="18" t="s">
        <v>102</v>
      </c>
      <c r="G37" s="10" t="s">
        <v>103</v>
      </c>
      <c r="H37" s="10" t="s">
        <v>29</v>
      </c>
      <c r="I37" s="52">
        <v>3</v>
      </c>
      <c r="J37" s="10">
        <v>54</v>
      </c>
      <c r="K37" s="10">
        <v>30</v>
      </c>
      <c r="L37" s="10">
        <v>24</v>
      </c>
      <c r="M37" s="26">
        <v>2</v>
      </c>
      <c r="N37" s="41" t="str">
        <f>IF($M37=N$3,$J37/N$5,"")</f>
        <v/>
      </c>
      <c r="O37" s="41">
        <f t="shared" ref="O37:S37" si="23">IF($M37=O$3,$J37/O$5,"")</f>
        <v>3</v>
      </c>
      <c r="P37" s="41" t="str">
        <f t="shared" si="23"/>
        <v/>
      </c>
      <c r="Q37" s="41" t="str">
        <f t="shared" si="23"/>
        <v/>
      </c>
      <c r="R37" s="41" t="str">
        <f t="shared" si="23"/>
        <v/>
      </c>
      <c r="S37" s="41" t="str">
        <f t="shared" si="23"/>
        <v/>
      </c>
      <c r="T37" s="10" t="s">
        <v>30</v>
      </c>
      <c r="U37" s="81" t="s">
        <v>96</v>
      </c>
      <c r="V37" s="72"/>
    </row>
    <row r="38" spans="1:22">
      <c r="A38" s="22"/>
      <c r="B38" s="20"/>
      <c r="C38" s="24"/>
      <c r="D38" s="10">
        <v>5</v>
      </c>
      <c r="E38" s="11" t="s">
        <v>104</v>
      </c>
      <c r="F38" s="18" t="s">
        <v>105</v>
      </c>
      <c r="G38" s="10" t="s">
        <v>103</v>
      </c>
      <c r="H38" s="10" t="s">
        <v>29</v>
      </c>
      <c r="I38" s="52">
        <v>1</v>
      </c>
      <c r="J38" s="10">
        <v>30</v>
      </c>
      <c r="K38" s="10">
        <v>4</v>
      </c>
      <c r="L38" s="10">
        <v>26</v>
      </c>
      <c r="M38" s="26">
        <v>1</v>
      </c>
      <c r="N38" s="41">
        <f>IF($M38=N$3,$J38/N$5,"")</f>
        <v>1.875</v>
      </c>
      <c r="O38" s="41" t="str">
        <f t="shared" ref="O38:S38" si="24">IF($M38=O$3,$J38/O$5,"")</f>
        <v/>
      </c>
      <c r="P38" s="41" t="str">
        <f t="shared" si="24"/>
        <v/>
      </c>
      <c r="Q38" s="41" t="str">
        <f t="shared" si="24"/>
        <v/>
      </c>
      <c r="R38" s="41" t="str">
        <f t="shared" si="24"/>
        <v/>
      </c>
      <c r="S38" s="41" t="str">
        <f t="shared" si="24"/>
        <v/>
      </c>
      <c r="T38" s="10" t="s">
        <v>24</v>
      </c>
      <c r="U38" s="81" t="s">
        <v>96</v>
      </c>
      <c r="V38" s="72"/>
    </row>
    <row r="39" spans="1:22">
      <c r="A39" s="22"/>
      <c r="B39" s="20"/>
      <c r="C39" s="23" t="s">
        <v>106</v>
      </c>
      <c r="D39" s="10">
        <v>6</v>
      </c>
      <c r="E39" s="11" t="s">
        <v>107</v>
      </c>
      <c r="F39" s="18" t="s">
        <v>108</v>
      </c>
      <c r="G39" s="10" t="s">
        <v>28</v>
      </c>
      <c r="H39" s="10" t="s">
        <v>29</v>
      </c>
      <c r="I39" s="52">
        <v>4</v>
      </c>
      <c r="J39" s="10">
        <v>72</v>
      </c>
      <c r="K39" s="10">
        <v>24</v>
      </c>
      <c r="L39" s="10">
        <v>48</v>
      </c>
      <c r="M39" s="10">
        <v>3</v>
      </c>
      <c r="N39" s="41" t="str">
        <f t="shared" ref="N39:N44" si="25">IF($M39=N$3,$J39/N$5,"")</f>
        <v/>
      </c>
      <c r="O39" s="41" t="str">
        <f t="shared" ref="O39:S39" si="26">IF($M39=O$3,$J39/O$5,"")</f>
        <v/>
      </c>
      <c r="P39" s="41">
        <f t="shared" si="26"/>
        <v>4</v>
      </c>
      <c r="Q39" s="41" t="str">
        <f t="shared" si="26"/>
        <v/>
      </c>
      <c r="R39" s="41" t="str">
        <f t="shared" si="26"/>
        <v/>
      </c>
      <c r="S39" s="41" t="str">
        <f t="shared" si="26"/>
        <v/>
      </c>
      <c r="T39" s="10" t="s">
        <v>30</v>
      </c>
      <c r="U39" s="81" t="s">
        <v>109</v>
      </c>
      <c r="V39" s="72"/>
    </row>
    <row r="40" spans="1:22">
      <c r="A40" s="22"/>
      <c r="B40" s="20"/>
      <c r="C40" s="24"/>
      <c r="D40" s="10">
        <v>7</v>
      </c>
      <c r="E40" s="11" t="s">
        <v>110</v>
      </c>
      <c r="F40" s="21" t="s">
        <v>111</v>
      </c>
      <c r="G40" s="10" t="s">
        <v>37</v>
      </c>
      <c r="H40" s="10" t="s">
        <v>29</v>
      </c>
      <c r="I40" s="52">
        <v>4</v>
      </c>
      <c r="J40" s="10">
        <v>72</v>
      </c>
      <c r="K40" s="10">
        <v>36</v>
      </c>
      <c r="L40" s="10">
        <v>36</v>
      </c>
      <c r="M40" s="10">
        <v>4</v>
      </c>
      <c r="N40" s="41" t="str">
        <f t="shared" si="25"/>
        <v/>
      </c>
      <c r="O40" s="41" t="str">
        <f t="shared" ref="O40:S40" si="27">IF($M40=O$3,$J40/O$5,"")</f>
        <v/>
      </c>
      <c r="P40" s="41" t="str">
        <f t="shared" si="27"/>
        <v/>
      </c>
      <c r="Q40" s="41">
        <f t="shared" si="27"/>
        <v>4</v>
      </c>
      <c r="R40" s="41" t="str">
        <f t="shared" si="27"/>
        <v/>
      </c>
      <c r="S40" s="41" t="str">
        <f t="shared" si="27"/>
        <v/>
      </c>
      <c r="T40" s="10" t="s">
        <v>30</v>
      </c>
      <c r="U40" s="81" t="s">
        <v>109</v>
      </c>
      <c r="V40" s="72"/>
    </row>
    <row r="41" spans="1:22">
      <c r="A41" s="22"/>
      <c r="B41" s="20"/>
      <c r="C41" s="25"/>
      <c r="D41" s="10">
        <v>8</v>
      </c>
      <c r="E41" s="11">
        <v>120180</v>
      </c>
      <c r="F41" s="21" t="s">
        <v>112</v>
      </c>
      <c r="G41" s="26" t="s">
        <v>37</v>
      </c>
      <c r="H41" s="27"/>
      <c r="I41" s="52">
        <v>4</v>
      </c>
      <c r="J41" s="10">
        <v>72</v>
      </c>
      <c r="K41" s="38">
        <v>24</v>
      </c>
      <c r="L41" s="38">
        <v>48</v>
      </c>
      <c r="M41" s="38">
        <v>4</v>
      </c>
      <c r="N41" s="41" t="str">
        <f t="shared" si="25"/>
        <v/>
      </c>
      <c r="O41" s="41" t="str">
        <f t="shared" ref="O41:S41" si="28">IF($M41=O$3,$J41/O$5,"")</f>
        <v/>
      </c>
      <c r="P41" s="41" t="str">
        <f t="shared" si="28"/>
        <v/>
      </c>
      <c r="Q41" s="41">
        <f t="shared" si="28"/>
        <v>4</v>
      </c>
      <c r="R41" s="41" t="str">
        <f t="shared" si="28"/>
        <v/>
      </c>
      <c r="S41" s="41" t="str">
        <f t="shared" si="28"/>
        <v/>
      </c>
      <c r="T41" s="10" t="s">
        <v>30</v>
      </c>
      <c r="U41" s="81" t="s">
        <v>109</v>
      </c>
      <c r="V41" s="82"/>
    </row>
    <row r="42" spans="1:22">
      <c r="A42" s="22"/>
      <c r="B42" s="20"/>
      <c r="C42" s="24" t="s">
        <v>113</v>
      </c>
      <c r="D42" s="10">
        <v>9</v>
      </c>
      <c r="E42" s="11" t="s">
        <v>114</v>
      </c>
      <c r="F42" s="21" t="s">
        <v>115</v>
      </c>
      <c r="G42" s="26" t="s">
        <v>28</v>
      </c>
      <c r="H42" s="27" t="s">
        <v>29</v>
      </c>
      <c r="I42" s="52">
        <v>4</v>
      </c>
      <c r="J42" s="10">
        <v>72</v>
      </c>
      <c r="K42" s="38">
        <v>24</v>
      </c>
      <c r="L42" s="38">
        <v>48</v>
      </c>
      <c r="M42" s="38">
        <v>3</v>
      </c>
      <c r="N42" s="41" t="str">
        <f t="shared" si="25"/>
        <v/>
      </c>
      <c r="O42" s="41" t="str">
        <f t="shared" ref="O42:S42" si="29">IF($M42=O$3,$J42/O$5,"")</f>
        <v/>
      </c>
      <c r="P42" s="41">
        <f t="shared" si="29"/>
        <v>4</v>
      </c>
      <c r="Q42" s="41" t="str">
        <f t="shared" si="29"/>
        <v/>
      </c>
      <c r="R42" s="41" t="str">
        <f t="shared" si="29"/>
        <v/>
      </c>
      <c r="S42" s="41" t="str">
        <f t="shared" si="29"/>
        <v/>
      </c>
      <c r="T42" s="10" t="s">
        <v>30</v>
      </c>
      <c r="U42" s="81" t="s">
        <v>109</v>
      </c>
      <c r="V42" s="82"/>
    </row>
    <row r="43" spans="1:22">
      <c r="A43" s="22"/>
      <c r="B43" s="20"/>
      <c r="C43" s="24"/>
      <c r="D43" s="10">
        <v>10</v>
      </c>
      <c r="E43" s="11">
        <v>120005</v>
      </c>
      <c r="F43" s="21" t="s">
        <v>116</v>
      </c>
      <c r="G43" s="26" t="s">
        <v>28</v>
      </c>
      <c r="H43" s="27" t="s">
        <v>29</v>
      </c>
      <c r="I43" s="52">
        <v>4</v>
      </c>
      <c r="J43" s="10">
        <v>72</v>
      </c>
      <c r="K43" s="38">
        <v>24</v>
      </c>
      <c r="L43" s="38">
        <v>48</v>
      </c>
      <c r="M43" s="38">
        <v>3</v>
      </c>
      <c r="N43" s="41" t="str">
        <f t="shared" si="25"/>
        <v/>
      </c>
      <c r="O43" s="41" t="str">
        <f t="shared" ref="O43:S43" si="30">IF($M43=O$3,$J43/O$5,"")</f>
        <v/>
      </c>
      <c r="P43" s="41">
        <f t="shared" si="30"/>
        <v>4</v>
      </c>
      <c r="Q43" s="41" t="str">
        <f t="shared" si="30"/>
        <v/>
      </c>
      <c r="R43" s="41" t="str">
        <f t="shared" si="30"/>
        <v/>
      </c>
      <c r="S43" s="41" t="str">
        <f t="shared" si="30"/>
        <v/>
      </c>
      <c r="T43" s="10" t="s">
        <v>30</v>
      </c>
      <c r="U43" s="81" t="s">
        <v>109</v>
      </c>
      <c r="V43" s="82"/>
    </row>
    <row r="44" spans="1:22">
      <c r="A44" s="22"/>
      <c r="B44" s="20"/>
      <c r="C44" s="25"/>
      <c r="D44" s="10">
        <v>11</v>
      </c>
      <c r="E44" s="11" t="s">
        <v>117</v>
      </c>
      <c r="F44" s="21" t="s">
        <v>118</v>
      </c>
      <c r="G44" s="26" t="s">
        <v>28</v>
      </c>
      <c r="H44" s="27" t="s">
        <v>29</v>
      </c>
      <c r="I44" s="52">
        <v>4</v>
      </c>
      <c r="J44" s="10">
        <v>72</v>
      </c>
      <c r="K44" s="38">
        <v>16</v>
      </c>
      <c r="L44" s="38">
        <v>56</v>
      </c>
      <c r="M44" s="38">
        <v>4</v>
      </c>
      <c r="N44" s="41" t="str">
        <f t="shared" si="25"/>
        <v/>
      </c>
      <c r="O44" s="41" t="str">
        <f t="shared" ref="O44:S44" si="31">IF($M44=O$3,$J44/O$5,"")</f>
        <v/>
      </c>
      <c r="P44" s="41" t="str">
        <f t="shared" si="31"/>
        <v/>
      </c>
      <c r="Q44" s="41">
        <f t="shared" si="31"/>
        <v>4</v>
      </c>
      <c r="R44" s="41" t="str">
        <f t="shared" si="31"/>
        <v/>
      </c>
      <c r="S44" s="41" t="str">
        <f t="shared" si="31"/>
        <v/>
      </c>
      <c r="T44" s="10" t="s">
        <v>30</v>
      </c>
      <c r="U44" s="81" t="s">
        <v>109</v>
      </c>
      <c r="V44" s="82"/>
    </row>
    <row r="45" spans="1:22">
      <c r="A45" s="22"/>
      <c r="B45" s="20"/>
      <c r="C45" s="23" t="s">
        <v>119</v>
      </c>
      <c r="D45" s="10">
        <v>12</v>
      </c>
      <c r="E45" s="11" t="s">
        <v>120</v>
      </c>
      <c r="F45" s="28" t="s">
        <v>121</v>
      </c>
      <c r="G45" s="26"/>
      <c r="H45" s="26"/>
      <c r="I45" s="52">
        <v>6</v>
      </c>
      <c r="J45" s="26">
        <v>108</v>
      </c>
      <c r="K45" s="26">
        <v>0</v>
      </c>
      <c r="L45" s="26">
        <v>108</v>
      </c>
      <c r="M45" s="26"/>
      <c r="N45" s="52"/>
      <c r="O45" s="52"/>
      <c r="P45" s="52"/>
      <c r="Q45" s="52" t="str">
        <f>IF($M45=Q$3,(IF(OR($G45="A",$H45="√"),$J45/Q$5,$K45/Q$5)),"")</f>
        <v/>
      </c>
      <c r="R45" s="52">
        <v>6</v>
      </c>
      <c r="S45" s="52" t="str">
        <f>IF($M45=S$3,(IF(OR($G45="A",$H45="√"),$J45/S$5,$K45/S$5)),"")</f>
        <v/>
      </c>
      <c r="T45" s="10" t="s">
        <v>24</v>
      </c>
      <c r="U45" s="83" t="s">
        <v>122</v>
      </c>
      <c r="V45" s="72"/>
    </row>
    <row r="46" spans="1:22">
      <c r="A46" s="22"/>
      <c r="B46" s="20"/>
      <c r="C46" s="25"/>
      <c r="D46" s="10">
        <v>13</v>
      </c>
      <c r="E46" s="11" t="s">
        <v>123</v>
      </c>
      <c r="F46" s="28" t="s">
        <v>124</v>
      </c>
      <c r="G46" s="26"/>
      <c r="H46" s="26"/>
      <c r="I46" s="52">
        <v>26</v>
      </c>
      <c r="J46" s="26">
        <v>780</v>
      </c>
      <c r="K46" s="52">
        <v>0</v>
      </c>
      <c r="L46" s="52">
        <v>780</v>
      </c>
      <c r="M46" s="30"/>
      <c r="N46" s="52"/>
      <c r="O46" s="52"/>
      <c r="P46" s="52"/>
      <c r="Q46" s="52" t="str">
        <f>IF($M46=Q$3,(IF(OR($G46="A",$H46="√"),$J46/Q$5,$K46/Q$5)),"")</f>
        <v/>
      </c>
      <c r="R46" s="52" t="s">
        <v>125</v>
      </c>
      <c r="S46" s="52" t="s">
        <v>126</v>
      </c>
      <c r="T46" s="26" t="s">
        <v>24</v>
      </c>
      <c r="U46" s="81"/>
      <c r="V46" s="71"/>
    </row>
    <row r="47" spans="1:22">
      <c r="A47" s="22"/>
      <c r="B47" s="20"/>
      <c r="C47" s="29"/>
      <c r="D47" s="29" t="s">
        <v>73</v>
      </c>
      <c r="E47" s="29"/>
      <c r="F47" s="29"/>
      <c r="G47" s="29"/>
      <c r="H47" s="29"/>
      <c r="I47" s="54">
        <f>SUM(I34:I46)</f>
        <v>75</v>
      </c>
      <c r="J47" s="29">
        <f>SUM(J34:J46)</f>
        <v>1674</v>
      </c>
      <c r="K47" s="29">
        <f>SUM(K34:K46)</f>
        <v>380</v>
      </c>
      <c r="L47" s="29">
        <f>SUM(L34:L46)</f>
        <v>1294</v>
      </c>
      <c r="M47" s="29"/>
      <c r="N47" s="54">
        <f t="shared" ref="N47:S47" si="32">SUM(N34:N46)</f>
        <v>15.375</v>
      </c>
      <c r="O47" s="54">
        <f t="shared" si="32"/>
        <v>6</v>
      </c>
      <c r="P47" s="54">
        <f t="shared" si="32"/>
        <v>12</v>
      </c>
      <c r="Q47" s="54">
        <f t="shared" si="32"/>
        <v>12</v>
      </c>
      <c r="R47" s="54">
        <f t="shared" si="32"/>
        <v>6</v>
      </c>
      <c r="S47" s="54">
        <f t="shared" si="32"/>
        <v>0</v>
      </c>
      <c r="T47" s="84"/>
      <c r="U47" s="84"/>
      <c r="V47" s="85"/>
    </row>
    <row r="48" ht="46" customHeight="1" spans="1:22">
      <c r="A48" s="22"/>
      <c r="B48" s="20" t="s">
        <v>127</v>
      </c>
      <c r="C48" s="26"/>
      <c r="D48" s="26">
        <v>1</v>
      </c>
      <c r="E48" s="30"/>
      <c r="F48" s="28" t="s">
        <v>128</v>
      </c>
      <c r="G48" s="26"/>
      <c r="H48" s="27"/>
      <c r="I48" s="52"/>
      <c r="J48" s="52">
        <v>288</v>
      </c>
      <c r="K48" s="52">
        <v>144</v>
      </c>
      <c r="L48" s="52">
        <v>144</v>
      </c>
      <c r="M48" s="52"/>
      <c r="N48" s="52"/>
      <c r="O48" s="52"/>
      <c r="P48" s="52"/>
      <c r="Q48" s="52"/>
      <c r="R48" s="52"/>
      <c r="S48" s="52"/>
      <c r="T48" s="26"/>
      <c r="U48" s="81"/>
      <c r="V48" s="72" t="s">
        <v>129</v>
      </c>
    </row>
    <row r="49" spans="1:22">
      <c r="A49" s="22"/>
      <c r="B49" s="20"/>
      <c r="C49" s="19"/>
      <c r="D49" s="19" t="s">
        <v>73</v>
      </c>
      <c r="E49" s="19"/>
      <c r="F49" s="19"/>
      <c r="G49" s="19"/>
      <c r="H49" s="19"/>
      <c r="I49" s="61">
        <v>16</v>
      </c>
      <c r="J49" s="61">
        <v>288</v>
      </c>
      <c r="K49" s="19">
        <f>SUM(K48:K48)</f>
        <v>144</v>
      </c>
      <c r="L49" s="19">
        <f>SUM(L48:L48)</f>
        <v>144</v>
      </c>
      <c r="M49" s="19"/>
      <c r="N49" s="61">
        <f t="shared" ref="N49:S49" si="33">SUM(N48:N48)</f>
        <v>0</v>
      </c>
      <c r="O49" s="61">
        <f t="shared" si="33"/>
        <v>0</v>
      </c>
      <c r="P49" s="61">
        <f t="shared" si="33"/>
        <v>0</v>
      </c>
      <c r="Q49" s="61">
        <f t="shared" si="33"/>
        <v>0</v>
      </c>
      <c r="R49" s="61">
        <f t="shared" si="33"/>
        <v>0</v>
      </c>
      <c r="S49" s="61">
        <f t="shared" si="33"/>
        <v>0</v>
      </c>
      <c r="T49" s="74"/>
      <c r="U49" s="74"/>
      <c r="V49" s="86"/>
    </row>
    <row r="50" spans="1:22">
      <c r="A50" s="22"/>
      <c r="B50" s="19" t="s">
        <v>130</v>
      </c>
      <c r="C50" s="19"/>
      <c r="D50" s="19"/>
      <c r="E50" s="19"/>
      <c r="F50" s="19"/>
      <c r="G50" s="19"/>
      <c r="H50" s="19"/>
      <c r="I50" s="61">
        <f>I47+I49</f>
        <v>91</v>
      </c>
      <c r="J50" s="19">
        <f>J49+J47</f>
        <v>1962</v>
      </c>
      <c r="K50" s="19">
        <f t="shared" ref="I50:S50" si="34">K49+K47</f>
        <v>524</v>
      </c>
      <c r="L50" s="19">
        <f t="shared" si="34"/>
        <v>1438</v>
      </c>
      <c r="M50" s="19">
        <f t="shared" si="34"/>
        <v>0</v>
      </c>
      <c r="N50" s="61">
        <f t="shared" si="34"/>
        <v>15.375</v>
      </c>
      <c r="O50" s="61">
        <f t="shared" si="34"/>
        <v>6</v>
      </c>
      <c r="P50" s="61">
        <f t="shared" si="34"/>
        <v>12</v>
      </c>
      <c r="Q50" s="61">
        <f t="shared" si="34"/>
        <v>12</v>
      </c>
      <c r="R50" s="61">
        <f t="shared" si="34"/>
        <v>6</v>
      </c>
      <c r="S50" s="61">
        <f t="shared" si="34"/>
        <v>0</v>
      </c>
      <c r="T50" s="80">
        <f>J50/N54</f>
        <v>0.677018633540373</v>
      </c>
      <c r="U50" s="80"/>
      <c r="V50" s="72"/>
    </row>
    <row r="51" spans="1:22">
      <c r="A51" s="31" t="s">
        <v>30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38" t="s">
        <v>131</v>
      </c>
      <c r="O51" s="38" t="s">
        <v>131</v>
      </c>
      <c r="P51" s="38" t="s">
        <v>131</v>
      </c>
      <c r="Q51" s="38" t="s">
        <v>131</v>
      </c>
      <c r="R51" s="38" t="s">
        <v>131</v>
      </c>
      <c r="S51" s="38"/>
      <c r="T51" s="87"/>
      <c r="U51" s="87"/>
      <c r="V51" s="72"/>
    </row>
    <row r="52" spans="1:22">
      <c r="A52" s="31" t="s">
        <v>132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38"/>
      <c r="O52" s="38"/>
      <c r="P52" s="38"/>
      <c r="Q52" s="38"/>
      <c r="R52" s="38"/>
      <c r="S52" s="38" t="s">
        <v>133</v>
      </c>
      <c r="T52" s="87"/>
      <c r="U52" s="87"/>
      <c r="V52" s="72"/>
    </row>
    <row r="53" spans="1:22">
      <c r="A53" s="32" t="s">
        <v>134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61">
        <f t="shared" ref="N53:S53" si="35">N50+N33</f>
        <v>29.75</v>
      </c>
      <c r="O53" s="61">
        <f t="shared" si="35"/>
        <v>17</v>
      </c>
      <c r="P53" s="61">
        <f t="shared" si="35"/>
        <v>19</v>
      </c>
      <c r="Q53" s="61">
        <f t="shared" si="35"/>
        <v>14</v>
      </c>
      <c r="R53" s="61">
        <f t="shared" si="35"/>
        <v>6</v>
      </c>
      <c r="S53" s="61">
        <f t="shared" si="35"/>
        <v>0</v>
      </c>
      <c r="T53" s="88"/>
      <c r="U53" s="88"/>
      <c r="V53" s="75"/>
    </row>
    <row r="54" spans="1:22">
      <c r="A54" s="32" t="s">
        <v>135</v>
      </c>
      <c r="B54" s="19"/>
      <c r="C54" s="19"/>
      <c r="D54" s="19"/>
      <c r="E54" s="19"/>
      <c r="F54" s="19"/>
      <c r="G54" s="19"/>
      <c r="H54" s="19"/>
      <c r="I54" s="62">
        <f>I50+I33</f>
        <v>141</v>
      </c>
      <c r="J54" s="62"/>
      <c r="K54" s="62"/>
      <c r="L54" s="62"/>
      <c r="M54" s="62"/>
      <c r="N54" s="62">
        <f>J50+J33</f>
        <v>2898</v>
      </c>
      <c r="O54" s="62"/>
      <c r="P54" s="62"/>
      <c r="Q54" s="62"/>
      <c r="R54" s="89" t="s">
        <v>136</v>
      </c>
      <c r="S54" s="89"/>
      <c r="T54" s="89"/>
      <c r="U54" s="89"/>
      <c r="V54" s="90"/>
    </row>
    <row r="55" spans="1:22">
      <c r="A55" s="32" t="s">
        <v>137</v>
      </c>
      <c r="B55" s="19"/>
      <c r="C55" s="19"/>
      <c r="D55" s="19"/>
      <c r="E55" s="19"/>
      <c r="F55" s="19"/>
      <c r="G55" s="19"/>
      <c r="H55" s="19"/>
      <c r="I55" s="62">
        <f>I49+I32</f>
        <v>24</v>
      </c>
      <c r="J55" s="62"/>
      <c r="K55" s="62"/>
      <c r="L55" s="62"/>
      <c r="M55" s="62"/>
      <c r="N55" s="62">
        <f>J49+J32</f>
        <v>432</v>
      </c>
      <c r="O55" s="62"/>
      <c r="P55" s="62"/>
      <c r="Q55" s="62"/>
      <c r="R55" s="91">
        <f>N55/N54</f>
        <v>0.149068322981366</v>
      </c>
      <c r="S55" s="91"/>
      <c r="T55" s="91"/>
      <c r="U55" s="91"/>
      <c r="V55" s="90"/>
    </row>
    <row r="56" spans="1:22">
      <c r="A56" s="33" t="s">
        <v>138</v>
      </c>
      <c r="B56" s="34"/>
      <c r="C56" s="34"/>
      <c r="D56" s="34"/>
      <c r="E56" s="34"/>
      <c r="F56" s="34"/>
      <c r="G56" s="34"/>
      <c r="H56" s="34"/>
      <c r="I56" s="63" t="s">
        <v>136</v>
      </c>
      <c r="J56" s="63"/>
      <c r="K56" s="63"/>
      <c r="L56" s="63"/>
      <c r="M56" s="63"/>
      <c r="N56" s="64">
        <f>L50+L33</f>
        <v>1740</v>
      </c>
      <c r="O56" s="64"/>
      <c r="P56" s="64"/>
      <c r="Q56" s="64"/>
      <c r="R56" s="92">
        <f>N56/N54</f>
        <v>0.600414078674948</v>
      </c>
      <c r="S56" s="92"/>
      <c r="T56" s="92"/>
      <c r="U56" s="92"/>
      <c r="V56" s="93"/>
    </row>
    <row r="58" spans="6:6">
      <c r="F58" s="35"/>
    </row>
  </sheetData>
  <mergeCells count="58">
    <mergeCell ref="A1:V1"/>
    <mergeCell ref="G2:H2"/>
    <mergeCell ref="J2:L2"/>
    <mergeCell ref="N2:S2"/>
    <mergeCell ref="D26:H26"/>
    <mergeCell ref="T26:U26"/>
    <mergeCell ref="D32:H32"/>
    <mergeCell ref="T32:U32"/>
    <mergeCell ref="B33:H33"/>
    <mergeCell ref="T33:U33"/>
    <mergeCell ref="D47:H47"/>
    <mergeCell ref="T47:U47"/>
    <mergeCell ref="D49:H49"/>
    <mergeCell ref="T49:U49"/>
    <mergeCell ref="B50:H50"/>
    <mergeCell ref="T50:U50"/>
    <mergeCell ref="A51:M51"/>
    <mergeCell ref="A52:M52"/>
    <mergeCell ref="A53:M53"/>
    <mergeCell ref="A54:H54"/>
    <mergeCell ref="I54:M54"/>
    <mergeCell ref="N54:Q54"/>
    <mergeCell ref="R54:U54"/>
    <mergeCell ref="A55:H55"/>
    <mergeCell ref="I55:M55"/>
    <mergeCell ref="N55:Q55"/>
    <mergeCell ref="R55:U55"/>
    <mergeCell ref="A56:H56"/>
    <mergeCell ref="I56:M56"/>
    <mergeCell ref="N56:Q56"/>
    <mergeCell ref="R56:U56"/>
    <mergeCell ref="A6:A33"/>
    <mergeCell ref="A34:A50"/>
    <mergeCell ref="B6:B26"/>
    <mergeCell ref="B27:B32"/>
    <mergeCell ref="B34:B47"/>
    <mergeCell ref="B48:B49"/>
    <mergeCell ref="C34:C38"/>
    <mergeCell ref="C39:C41"/>
    <mergeCell ref="C42:C44"/>
    <mergeCell ref="C45:C46"/>
    <mergeCell ref="D2:D5"/>
    <mergeCell ref="E2:E5"/>
    <mergeCell ref="F2:F5"/>
    <mergeCell ref="G3:G5"/>
    <mergeCell ref="H3:H5"/>
    <mergeCell ref="I2:I5"/>
    <mergeCell ref="I27:I30"/>
    <mergeCell ref="J3:J5"/>
    <mergeCell ref="J27:J30"/>
    <mergeCell ref="K3:K5"/>
    <mergeCell ref="L3:L5"/>
    <mergeCell ref="M2:M5"/>
    <mergeCell ref="T2:T5"/>
    <mergeCell ref="U2:U5"/>
    <mergeCell ref="V2:V5"/>
    <mergeCell ref="V27:V30"/>
    <mergeCell ref="A2:B5"/>
  </mergeCells>
  <printOptions horizontalCentered="1"/>
  <pageMargins left="0.748031496062992" right="0.748031496062992" top="0.472222222222222" bottom="0.354166666666667" header="0.31496062992126" footer="0.156944444444444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电气自动化技术专业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s媛</cp:lastModifiedBy>
  <dcterms:created xsi:type="dcterms:W3CDTF">2022-06-07T03:46:00Z</dcterms:created>
  <cp:lastPrinted>2023-08-20T10:51:00Z</cp:lastPrinted>
  <dcterms:modified xsi:type="dcterms:W3CDTF">2024-05-06T01:26:54Z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3CABB25D610645E9A25146EE62E32474_13</vt:lpwstr>
  </property>
  <property fmtid="{D5CDD505-2E9C-101B-9397-08002B2CF9AE}" pid="3" name="KSOProductBuildVer">
    <vt:lpwstr>2052-12.1.0.15712</vt:lpwstr>
  </property>
</Properties>
</file>